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NYADAV   27.06.24\RIMs\RIMS\2025-26\"/>
    </mc:Choice>
  </mc:AlternateContent>
  <bookViews>
    <workbookView xWindow="0" yWindow="0" windowWidth="28800" windowHeight="11520" firstSheet="3" activeTab="7"/>
  </bookViews>
  <sheets>
    <sheet name="SHEET-1" sheetId="24" r:id="rId1"/>
    <sheet name="SHEET-2" sheetId="25" r:id="rId2"/>
    <sheet name="SHEET-3" sheetId="26" r:id="rId3"/>
    <sheet name="SHEET-4" sheetId="32" r:id="rId4"/>
    <sheet name="SHEET-5" sheetId="33" r:id="rId5"/>
    <sheet name="SHEET-6" sheetId="30" r:id="rId6"/>
    <sheet name="SHEET-7" sheetId="31" r:id="rId7"/>
    <sheet name="T&amp;D (2)" sheetId="37" r:id="rId8"/>
    <sheet name="Meter tesing &amp; defective Q- 1" sheetId="38" r:id="rId9"/>
    <sheet name="Meter" sheetId="35" state="hidden" r:id="rId10"/>
    <sheet name="T&amp;D" sheetId="36" state="hidden" r:id="rId11"/>
    <sheet name="Sheet1" sheetId="34"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s>
  <definedNames>
    <definedName name="\1" localSheetId="10">#REF!</definedName>
    <definedName name="\1" localSheetId="7">#REF!</definedName>
    <definedName name="\1">#REF!</definedName>
    <definedName name="\2" localSheetId="10">[1]TLPPOCT!#REF!</definedName>
    <definedName name="\2" localSheetId="7">[1]TLPPOCT!#REF!</definedName>
    <definedName name="\2">[1]TLPPOCT!#REF!</definedName>
    <definedName name="\a" localSheetId="10">#REF!</definedName>
    <definedName name="\a" localSheetId="7">#REF!</definedName>
    <definedName name="\a">#REF!</definedName>
    <definedName name="\b" localSheetId="10">#REF!</definedName>
    <definedName name="\b" localSheetId="7">#REF!</definedName>
    <definedName name="\b">#REF!</definedName>
    <definedName name="\C" localSheetId="10">#REF!</definedName>
    <definedName name="\C" localSheetId="7">#REF!</definedName>
    <definedName name="\C">#REF!</definedName>
    <definedName name="\f" localSheetId="10">#REF!</definedName>
    <definedName name="\f" localSheetId="7">#REF!</definedName>
    <definedName name="\f">#REF!</definedName>
    <definedName name="\H" localSheetId="10">'[2]STN WISE EMR'!#REF!</definedName>
    <definedName name="\H" localSheetId="7">'[2]STN WISE EMR'!#REF!</definedName>
    <definedName name="\H">'[2]STN WISE EMR'!#REF!</definedName>
    <definedName name="\L">[3]DLC!$HR$111</definedName>
    <definedName name="\p" localSheetId="10">#REF!</definedName>
    <definedName name="\p" localSheetId="7">#REF!</definedName>
    <definedName name="\p">#REF!</definedName>
    <definedName name="\Q">[3]DLC!$GS$323:$GS$335</definedName>
    <definedName name="\V" localSheetId="10">'[4]R.Hrs. Since Comm'!#REF!</definedName>
    <definedName name="\V" localSheetId="7">'[4]R.Hrs. Since Comm'!#REF!</definedName>
    <definedName name="\V">'[4]R.Hrs. Since Comm'!#REF!</definedName>
    <definedName name="\X" localSheetId="10">#REF!</definedName>
    <definedName name="\X" localSheetId="7">#REF!</definedName>
    <definedName name="\X">#REF!</definedName>
    <definedName name="\Z" localSheetId="10">#REF!</definedName>
    <definedName name="\Z" localSheetId="7">#REF!</definedName>
    <definedName name="\Z">#REF!</definedName>
    <definedName name="___________PMT2" localSheetId="10" hidden="1">#REF!</definedName>
    <definedName name="___________PMT2" localSheetId="7" hidden="1">#REF!</definedName>
    <definedName name="___________PMT2" hidden="1">#REF!</definedName>
    <definedName name="__________PMT2" localSheetId="10" hidden="1">#REF!</definedName>
    <definedName name="__________PMT2" localSheetId="7" hidden="1">#REF!</definedName>
    <definedName name="__________PMT2" hidden="1">#REF!</definedName>
    <definedName name="_________PMT2" localSheetId="10" hidden="1">#REF!</definedName>
    <definedName name="_________PMT2" localSheetId="7" hidden="1">#REF!</definedName>
    <definedName name="_________PMT2" hidden="1">#REF!</definedName>
    <definedName name="________PMT2" localSheetId="10" hidden="1">#REF!</definedName>
    <definedName name="________PMT2" localSheetId="7" hidden="1">#REF!</definedName>
    <definedName name="________PMT2" hidden="1">#REF!</definedName>
    <definedName name="________SF01" localSheetId="10">[5]LMAIN!#REF!</definedName>
    <definedName name="________SF01" localSheetId="7">[5]LMAIN!#REF!</definedName>
    <definedName name="________SF01">[5]LMAIN!#REF!</definedName>
    <definedName name="________SF010907" localSheetId="10">[5]LMAIN!#REF!</definedName>
    <definedName name="________SF010907" localSheetId="7">[5]LMAIN!#REF!</definedName>
    <definedName name="________SF010907">[5]LMAIN!#REF!</definedName>
    <definedName name="________SF02" localSheetId="10">[5]LMAIN!#REF!</definedName>
    <definedName name="________SF02" localSheetId="7">[5]LMAIN!#REF!</definedName>
    <definedName name="________SF02">[5]LMAIN!#REF!</definedName>
    <definedName name="________SF020506" localSheetId="10">[5]LMAIN!#REF!</definedName>
    <definedName name="________SF020506" localSheetId="7">[5]LMAIN!#REF!</definedName>
    <definedName name="________SF020506">[5]LMAIN!#REF!</definedName>
    <definedName name="________SF0209" localSheetId="10">[5]LMAIN!#REF!</definedName>
    <definedName name="________SF0209" localSheetId="7">[5]LMAIN!#REF!</definedName>
    <definedName name="________SF0209">[5]LMAIN!#REF!</definedName>
    <definedName name="________SF020907" localSheetId="10">[5]LMAIN!#REF!</definedName>
    <definedName name="________SF020907" localSheetId="7">[5]LMAIN!#REF!</definedName>
    <definedName name="________SF020907">[5]LMAIN!#REF!</definedName>
    <definedName name="________SF020912" localSheetId="10">[5]LMAIN!#REF!</definedName>
    <definedName name="________SF020912" localSheetId="7">[5]LMAIN!#REF!</definedName>
    <definedName name="________SF020912">[5]LMAIN!#REF!</definedName>
    <definedName name="________SF03" localSheetId="10">[5]LMAIN!#REF!</definedName>
    <definedName name="________SF03" localSheetId="7">[5]LMAIN!#REF!</definedName>
    <definedName name="________SF03">[5]LMAIN!#REF!</definedName>
    <definedName name="________SF030907" localSheetId="10">[5]LMAIN!#REF!</definedName>
    <definedName name="________SF030907" localSheetId="7">[5]LMAIN!#REF!</definedName>
    <definedName name="________SF030907">[5]LMAIN!#REF!</definedName>
    <definedName name="________SF044" localSheetId="10">[5]LMAIN!#REF!</definedName>
    <definedName name="________SF044" localSheetId="7">[5]LMAIN!#REF!</definedName>
    <definedName name="________SF044">[5]LMAIN!#REF!</definedName>
    <definedName name="________SF07" localSheetId="10">[5]LMAIN!#REF!</definedName>
    <definedName name="________SF07" localSheetId="7">[5]LMAIN!#REF!</definedName>
    <definedName name="________SF07">[5]LMAIN!#REF!</definedName>
    <definedName name="________SF070805" localSheetId="10">[5]LMAIN!#REF!</definedName>
    <definedName name="________SF070805" localSheetId="7">[5]LMAIN!#REF!</definedName>
    <definedName name="________SF070805">[5]LMAIN!#REF!</definedName>
    <definedName name="________SF070809" localSheetId="10">[5]LMAIN!#REF!</definedName>
    <definedName name="________SF070809" localSheetId="7">[5]LMAIN!#REF!</definedName>
    <definedName name="________SF070809">[5]LMAIN!#REF!</definedName>
    <definedName name="________SF0709" localSheetId="10">[5]LMAIN!#REF!</definedName>
    <definedName name="________SF0709" localSheetId="7">[5]LMAIN!#REF!</definedName>
    <definedName name="________SF0709">[5]LMAIN!#REF!</definedName>
    <definedName name="________SF070907" localSheetId="10">[5]LMAIN!#REF!</definedName>
    <definedName name="________SF070907" localSheetId="7">[5]LMAIN!#REF!</definedName>
    <definedName name="________SF070907">[5]LMAIN!#REF!</definedName>
    <definedName name="________SF080706" localSheetId="10">[5]LMAIN!#REF!</definedName>
    <definedName name="________SF080706" localSheetId="7">[5]LMAIN!#REF!</definedName>
    <definedName name="________SF080706">[5]LMAIN!#REF!</definedName>
    <definedName name="________SF080709" localSheetId="10">[5]LMAIN!#REF!</definedName>
    <definedName name="________SF080709" localSheetId="7">[5]LMAIN!#REF!</definedName>
    <definedName name="________SF080709">[5]LMAIN!#REF!</definedName>
    <definedName name="________SF090726" localSheetId="10">[5]LMAIN!#REF!</definedName>
    <definedName name="________SF090726" localSheetId="7">[5]LMAIN!#REF!</definedName>
    <definedName name="________SF090726">[5]LMAIN!#REF!</definedName>
    <definedName name="________SF26" localSheetId="10">[5]LMAIN!#REF!</definedName>
    <definedName name="________SF26" localSheetId="7">[5]LMAIN!#REF!</definedName>
    <definedName name="________SF26">[5]LMAIN!#REF!</definedName>
    <definedName name="________SF260907" localSheetId="10">[5]LMAIN!#REF!</definedName>
    <definedName name="________SF260907" localSheetId="7">[5]LMAIN!#REF!</definedName>
    <definedName name="________SF260907">[5]LMAIN!#REF!</definedName>
    <definedName name="________SF31" localSheetId="10">[5]LMAIN!#REF!</definedName>
    <definedName name="________SF31" localSheetId="7">[5]LMAIN!#REF!</definedName>
    <definedName name="________SF31">[5]LMAIN!#REF!</definedName>
    <definedName name="________SF3108" localSheetId="10">[5]LMAIN!#REF!</definedName>
    <definedName name="________SF3108" localSheetId="7">[5]LMAIN!#REF!</definedName>
    <definedName name="________SF3108">[5]LMAIN!#REF!</definedName>
    <definedName name="________SF310807" localSheetId="10">[5]LMAIN!#REF!</definedName>
    <definedName name="________SF310807" localSheetId="7">[5]LMAIN!#REF!</definedName>
    <definedName name="________SF310807">[5]LMAIN!#REF!</definedName>
    <definedName name="________SF3109" localSheetId="10">[5]LMAIN!#REF!</definedName>
    <definedName name="________SF3109" localSheetId="7">[5]LMAIN!#REF!</definedName>
    <definedName name="________SF3109">[5]LMAIN!#REF!</definedName>
    <definedName name="________SF310907" localSheetId="10">[5]LMAIN!#REF!</definedName>
    <definedName name="________SF310907" localSheetId="7">[5]LMAIN!#REF!</definedName>
    <definedName name="________SF310907">[5]LMAIN!#REF!</definedName>
    <definedName name="________SF33" localSheetId="10">[5]LMAIN!#REF!</definedName>
    <definedName name="________SF33" localSheetId="7">[5]LMAIN!#REF!</definedName>
    <definedName name="________SF33">[5]LMAIN!#REF!</definedName>
    <definedName name="________SFB1" localSheetId="10">[5]LMAIN!#REF!</definedName>
    <definedName name="________SFB1" localSheetId="7">[5]LMAIN!#REF!</definedName>
    <definedName name="________SFB1">[5]LMAIN!#REF!</definedName>
    <definedName name="________SM09" localSheetId="10">[5]LMAIN!#REF!</definedName>
    <definedName name="________SM09" localSheetId="7">[5]LMAIN!#REF!</definedName>
    <definedName name="________SM09">[5]LMAIN!#REF!</definedName>
    <definedName name="________SUM1" localSheetId="10">[5]LMAIN!#REF!</definedName>
    <definedName name="________SUM1" localSheetId="7">[5]LMAIN!#REF!</definedName>
    <definedName name="________SUM1">[5]LMAIN!#REF!</definedName>
    <definedName name="_______PMT2" localSheetId="10" hidden="1">#REF!</definedName>
    <definedName name="_______PMT2" localSheetId="7" hidden="1">#REF!</definedName>
    <definedName name="_______PMT2" hidden="1">#REF!</definedName>
    <definedName name="_______SF01" localSheetId="10">[5]LMAIN!#REF!</definedName>
    <definedName name="_______SF01" localSheetId="7">[5]LMAIN!#REF!</definedName>
    <definedName name="_______SF01">[5]LMAIN!#REF!</definedName>
    <definedName name="_______SF010907" localSheetId="10">[5]LMAIN!#REF!</definedName>
    <definedName name="_______SF010907" localSheetId="7">[5]LMAIN!#REF!</definedName>
    <definedName name="_______SF010907">[5]LMAIN!#REF!</definedName>
    <definedName name="_______SF02" localSheetId="10">[5]LMAIN!#REF!</definedName>
    <definedName name="_______SF02" localSheetId="7">[5]LMAIN!#REF!</definedName>
    <definedName name="_______SF02">[5]LMAIN!#REF!</definedName>
    <definedName name="_______SF020506" localSheetId="10">[5]LMAIN!#REF!</definedName>
    <definedName name="_______SF020506" localSheetId="7">[5]LMAIN!#REF!</definedName>
    <definedName name="_______SF020506">[5]LMAIN!#REF!</definedName>
    <definedName name="_______SF0209" localSheetId="10">[5]LMAIN!#REF!</definedName>
    <definedName name="_______SF0209" localSheetId="7">[5]LMAIN!#REF!</definedName>
    <definedName name="_______SF0209">[5]LMAIN!#REF!</definedName>
    <definedName name="_______SF020907" localSheetId="10">[5]LMAIN!#REF!</definedName>
    <definedName name="_______SF020907" localSheetId="7">[5]LMAIN!#REF!</definedName>
    <definedName name="_______SF020907">[5]LMAIN!#REF!</definedName>
    <definedName name="_______SF020912" localSheetId="10">[5]LMAIN!#REF!</definedName>
    <definedName name="_______SF020912" localSheetId="7">[5]LMAIN!#REF!</definedName>
    <definedName name="_______SF020912">[5]LMAIN!#REF!</definedName>
    <definedName name="_______SF03" localSheetId="10">[5]LMAIN!#REF!</definedName>
    <definedName name="_______SF03" localSheetId="7">[5]LMAIN!#REF!</definedName>
    <definedName name="_______SF03">[5]LMAIN!#REF!</definedName>
    <definedName name="_______SF030907" localSheetId="10">[5]LMAIN!#REF!</definedName>
    <definedName name="_______SF030907" localSheetId="7">[5]LMAIN!#REF!</definedName>
    <definedName name="_______SF030907">[5]LMAIN!#REF!</definedName>
    <definedName name="_______SF044" localSheetId="10">[5]LMAIN!#REF!</definedName>
    <definedName name="_______SF044" localSheetId="7">[5]LMAIN!#REF!</definedName>
    <definedName name="_______SF044">[5]LMAIN!#REF!</definedName>
    <definedName name="_______SF07" localSheetId="10">[5]LMAIN!#REF!</definedName>
    <definedName name="_______SF07" localSheetId="7">[5]LMAIN!#REF!</definedName>
    <definedName name="_______SF07">[5]LMAIN!#REF!</definedName>
    <definedName name="_______SF070805" localSheetId="10">[5]LMAIN!#REF!</definedName>
    <definedName name="_______SF070805" localSheetId="7">[5]LMAIN!#REF!</definedName>
    <definedName name="_______SF070805">[5]LMAIN!#REF!</definedName>
    <definedName name="_______SF070809" localSheetId="10">[5]LMAIN!#REF!</definedName>
    <definedName name="_______SF070809" localSheetId="7">[5]LMAIN!#REF!</definedName>
    <definedName name="_______SF070809">[5]LMAIN!#REF!</definedName>
    <definedName name="_______SF0709" localSheetId="10">[5]LMAIN!#REF!</definedName>
    <definedName name="_______SF0709" localSheetId="7">[5]LMAIN!#REF!</definedName>
    <definedName name="_______SF0709">[5]LMAIN!#REF!</definedName>
    <definedName name="_______SF070907" localSheetId="10">[5]LMAIN!#REF!</definedName>
    <definedName name="_______SF070907" localSheetId="7">[5]LMAIN!#REF!</definedName>
    <definedName name="_______SF070907">[5]LMAIN!#REF!</definedName>
    <definedName name="_______SF080706" localSheetId="10">[5]LMAIN!#REF!</definedName>
    <definedName name="_______SF080706" localSheetId="7">[5]LMAIN!#REF!</definedName>
    <definedName name="_______SF080706">[5]LMAIN!#REF!</definedName>
    <definedName name="_______SF080709" localSheetId="10">[5]LMAIN!#REF!</definedName>
    <definedName name="_______SF080709" localSheetId="7">[5]LMAIN!#REF!</definedName>
    <definedName name="_______SF080709">[5]LMAIN!#REF!</definedName>
    <definedName name="_______SF090726" localSheetId="10">[5]LMAIN!#REF!</definedName>
    <definedName name="_______SF090726" localSheetId="7">[5]LMAIN!#REF!</definedName>
    <definedName name="_______SF090726">[5]LMAIN!#REF!</definedName>
    <definedName name="_______SF26" localSheetId="10">[5]LMAIN!#REF!</definedName>
    <definedName name="_______SF26" localSheetId="7">[5]LMAIN!#REF!</definedName>
    <definedName name="_______SF26">[5]LMAIN!#REF!</definedName>
    <definedName name="_______SF260907" localSheetId="10">[5]LMAIN!#REF!</definedName>
    <definedName name="_______SF260907" localSheetId="7">[5]LMAIN!#REF!</definedName>
    <definedName name="_______SF260907">[5]LMAIN!#REF!</definedName>
    <definedName name="_______SF31" localSheetId="10">[5]LMAIN!#REF!</definedName>
    <definedName name="_______SF31" localSheetId="7">[5]LMAIN!#REF!</definedName>
    <definedName name="_______SF31">[5]LMAIN!#REF!</definedName>
    <definedName name="_______SF3108" localSheetId="10">[5]LMAIN!#REF!</definedName>
    <definedName name="_______SF3108" localSheetId="7">[5]LMAIN!#REF!</definedName>
    <definedName name="_______SF3108">[5]LMAIN!#REF!</definedName>
    <definedName name="_______SF310807" localSheetId="10">[5]LMAIN!#REF!</definedName>
    <definedName name="_______SF310807" localSheetId="7">[5]LMAIN!#REF!</definedName>
    <definedName name="_______SF310807">[5]LMAIN!#REF!</definedName>
    <definedName name="_______SF3109" localSheetId="10">[5]LMAIN!#REF!</definedName>
    <definedName name="_______SF3109" localSheetId="7">[5]LMAIN!#REF!</definedName>
    <definedName name="_______SF3109">[5]LMAIN!#REF!</definedName>
    <definedName name="_______SF310907" localSheetId="10">[5]LMAIN!#REF!</definedName>
    <definedName name="_______SF310907" localSheetId="7">[5]LMAIN!#REF!</definedName>
    <definedName name="_______SF310907">[5]LMAIN!#REF!</definedName>
    <definedName name="_______SF33" localSheetId="10">[5]LMAIN!#REF!</definedName>
    <definedName name="_______SF33" localSheetId="7">[5]LMAIN!#REF!</definedName>
    <definedName name="_______SF33">[5]LMAIN!#REF!</definedName>
    <definedName name="_______SFB1" localSheetId="10">[5]LMAIN!#REF!</definedName>
    <definedName name="_______SFB1" localSheetId="7">[5]LMAIN!#REF!</definedName>
    <definedName name="_______SFB1">[5]LMAIN!#REF!</definedName>
    <definedName name="_______SM09" localSheetId="10">[5]LMAIN!#REF!</definedName>
    <definedName name="_______SM09" localSheetId="7">[5]LMAIN!#REF!</definedName>
    <definedName name="_______SM09">[5]LMAIN!#REF!</definedName>
    <definedName name="_______SUM1" localSheetId="10">[5]LMAIN!#REF!</definedName>
    <definedName name="_______SUM1" localSheetId="7">[5]LMAIN!#REF!</definedName>
    <definedName name="_______SUM1">[5]LMAIN!#REF!</definedName>
    <definedName name="______Iz65536" localSheetId="10">#REF!</definedName>
    <definedName name="______Iz65536" localSheetId="7">#REF!</definedName>
    <definedName name="______Iz65536">#REF!</definedName>
    <definedName name="______PMT2" localSheetId="10" hidden="1">#REF!</definedName>
    <definedName name="______PMT2" localSheetId="7" hidden="1">#REF!</definedName>
    <definedName name="______PMT2" hidden="1">#REF!</definedName>
    <definedName name="______S8" localSheetId="10">#REF!</definedName>
    <definedName name="______S8" localSheetId="7">#REF!</definedName>
    <definedName name="______S8">#REF!</definedName>
    <definedName name="______S88" localSheetId="10">#REF!</definedName>
    <definedName name="______S88" localSheetId="7">#REF!</definedName>
    <definedName name="______S88">#REF!</definedName>
    <definedName name="______S888" localSheetId="10">#REF!</definedName>
    <definedName name="______S888" localSheetId="7">#REF!</definedName>
    <definedName name="______S888">#REF!</definedName>
    <definedName name="_____BSD1">"$#REF!.$D$9:$F$81"</definedName>
    <definedName name="_____BSD2">"$#REF!.$D$9:$F$81"</definedName>
    <definedName name="_____CZ1">[6]data!$F$721</definedName>
    <definedName name="_____IED1">"$#REF!.$D$9:$F$49"</definedName>
    <definedName name="_____IED2">"$#REF!.$D$9:$F$49"</definedName>
    <definedName name="_____LD1">[3]DLC!$K$59:$AF$8180</definedName>
    <definedName name="_____LD2">[3]DLC!$GR$56:$HT$8181</definedName>
    <definedName name="_____LD3">[3]DLC!$HV$57:$IO$8181</definedName>
    <definedName name="_____LD4">[3]DLC!$AH$32:$BE$8180</definedName>
    <definedName name="_____LD5">[3]DLC!$GR$53:$HK$8180</definedName>
    <definedName name="_____LD6">[3]DLC!$GR$69:$HL$8180</definedName>
    <definedName name="_____LR1">"$#REF!.$I$64:$AA$186"</definedName>
    <definedName name="_____LR2">"$#REF!.$I$195:$AA$217"</definedName>
    <definedName name="_____PMT2" localSheetId="10" hidden="1">#REF!</definedName>
    <definedName name="_____PMT2" localSheetId="7" hidden="1">#REF!</definedName>
    <definedName name="_____PMT2" hidden="1">#REF!</definedName>
    <definedName name="_____S8" localSheetId="10">#REF!</definedName>
    <definedName name="_____S8" localSheetId="7">#REF!</definedName>
    <definedName name="_____S8">#REF!</definedName>
    <definedName name="_____S88" localSheetId="10">#REF!</definedName>
    <definedName name="_____S88" localSheetId="7">#REF!</definedName>
    <definedName name="_____S88">#REF!</definedName>
    <definedName name="_____S888" localSheetId="10">#REF!</definedName>
    <definedName name="_____S888" localSheetId="7">#REF!</definedName>
    <definedName name="_____S888">#REF!</definedName>
    <definedName name="_____SCH6">"'file:///G:/201-04REL-Final.xls'#$04REL.$#REF!$#REF!"</definedName>
    <definedName name="_____SF01" localSheetId="10">[5]LMAIN!#REF!</definedName>
    <definedName name="_____SF01" localSheetId="7">[5]LMAIN!#REF!</definedName>
    <definedName name="_____SF01">[5]LMAIN!#REF!</definedName>
    <definedName name="_____SF010907" localSheetId="10">[5]LMAIN!#REF!</definedName>
    <definedName name="_____SF010907" localSheetId="7">[5]LMAIN!#REF!</definedName>
    <definedName name="_____SF010907">[5]LMAIN!#REF!</definedName>
    <definedName name="_____SF02" localSheetId="10">[5]LMAIN!#REF!</definedName>
    <definedName name="_____SF02" localSheetId="7">[5]LMAIN!#REF!</definedName>
    <definedName name="_____SF02">[5]LMAIN!#REF!</definedName>
    <definedName name="_____SF020506" localSheetId="10">[5]LMAIN!#REF!</definedName>
    <definedName name="_____SF020506" localSheetId="7">[5]LMAIN!#REF!</definedName>
    <definedName name="_____SF020506">[5]LMAIN!#REF!</definedName>
    <definedName name="_____SF0209" localSheetId="10">[5]LMAIN!#REF!</definedName>
    <definedName name="_____SF0209" localSheetId="7">[5]LMAIN!#REF!</definedName>
    <definedName name="_____SF0209">[5]LMAIN!#REF!</definedName>
    <definedName name="_____SF020907" localSheetId="10">[5]LMAIN!#REF!</definedName>
    <definedName name="_____SF020907" localSheetId="7">[5]LMAIN!#REF!</definedName>
    <definedName name="_____SF020907">[5]LMAIN!#REF!</definedName>
    <definedName name="_____SF020912" localSheetId="10">[5]LMAIN!#REF!</definedName>
    <definedName name="_____SF020912" localSheetId="7">[5]LMAIN!#REF!</definedName>
    <definedName name="_____SF020912">[5]LMAIN!#REF!</definedName>
    <definedName name="_____SF03" localSheetId="10">[5]LMAIN!#REF!</definedName>
    <definedName name="_____SF03" localSheetId="7">[5]LMAIN!#REF!</definedName>
    <definedName name="_____SF03">[5]LMAIN!#REF!</definedName>
    <definedName name="_____SF030907" localSheetId="10">[5]LMAIN!#REF!</definedName>
    <definedName name="_____SF030907" localSheetId="7">[5]LMAIN!#REF!</definedName>
    <definedName name="_____SF030907">[5]LMAIN!#REF!</definedName>
    <definedName name="_____SF044" localSheetId="10">[5]LMAIN!#REF!</definedName>
    <definedName name="_____SF044" localSheetId="7">[5]LMAIN!#REF!</definedName>
    <definedName name="_____SF044">[5]LMAIN!#REF!</definedName>
    <definedName name="_____SF07" localSheetId="10">[5]LMAIN!#REF!</definedName>
    <definedName name="_____SF07" localSheetId="7">[5]LMAIN!#REF!</definedName>
    <definedName name="_____SF07">[5]LMAIN!#REF!</definedName>
    <definedName name="_____SF070805" localSheetId="10">[5]LMAIN!#REF!</definedName>
    <definedName name="_____SF070805" localSheetId="7">[5]LMAIN!#REF!</definedName>
    <definedName name="_____SF070805">[5]LMAIN!#REF!</definedName>
    <definedName name="_____SF070809" localSheetId="10">[5]LMAIN!#REF!</definedName>
    <definedName name="_____SF070809" localSheetId="7">[5]LMAIN!#REF!</definedName>
    <definedName name="_____SF070809">[5]LMAIN!#REF!</definedName>
    <definedName name="_____SF0709" localSheetId="10">[5]LMAIN!#REF!</definedName>
    <definedName name="_____SF0709" localSheetId="7">[5]LMAIN!#REF!</definedName>
    <definedName name="_____SF0709">[5]LMAIN!#REF!</definedName>
    <definedName name="_____SF070907" localSheetId="10">[5]LMAIN!#REF!</definedName>
    <definedName name="_____SF070907" localSheetId="7">[5]LMAIN!#REF!</definedName>
    <definedName name="_____SF070907">[5]LMAIN!#REF!</definedName>
    <definedName name="_____SF080706" localSheetId="10">[5]LMAIN!#REF!</definedName>
    <definedName name="_____SF080706" localSheetId="7">[5]LMAIN!#REF!</definedName>
    <definedName name="_____SF080706">[5]LMAIN!#REF!</definedName>
    <definedName name="_____SF080709" localSheetId="10">[5]LMAIN!#REF!</definedName>
    <definedName name="_____SF080709" localSheetId="7">[5]LMAIN!#REF!</definedName>
    <definedName name="_____SF080709">[5]LMAIN!#REF!</definedName>
    <definedName name="_____SF090726" localSheetId="10">[5]LMAIN!#REF!</definedName>
    <definedName name="_____SF090726" localSheetId="7">[5]LMAIN!#REF!</definedName>
    <definedName name="_____SF090726">[5]LMAIN!#REF!</definedName>
    <definedName name="_____SF26" localSheetId="10">[5]LMAIN!#REF!</definedName>
    <definedName name="_____SF26" localSheetId="7">[5]LMAIN!#REF!</definedName>
    <definedName name="_____SF26">[5]LMAIN!#REF!</definedName>
    <definedName name="_____SF260907" localSheetId="10">[5]LMAIN!#REF!</definedName>
    <definedName name="_____SF260907" localSheetId="7">[5]LMAIN!#REF!</definedName>
    <definedName name="_____SF260907">[5]LMAIN!#REF!</definedName>
    <definedName name="_____SF31" localSheetId="10">[5]LMAIN!#REF!</definedName>
    <definedName name="_____SF31" localSheetId="7">[5]LMAIN!#REF!</definedName>
    <definedName name="_____SF31">[5]LMAIN!#REF!</definedName>
    <definedName name="_____SF3108" localSheetId="10">[5]LMAIN!#REF!</definedName>
    <definedName name="_____SF3108" localSheetId="7">[5]LMAIN!#REF!</definedName>
    <definedName name="_____SF3108">[5]LMAIN!#REF!</definedName>
    <definedName name="_____SF310807" localSheetId="10">[5]LMAIN!#REF!</definedName>
    <definedName name="_____SF310807" localSheetId="7">[5]LMAIN!#REF!</definedName>
    <definedName name="_____SF310807">[5]LMAIN!#REF!</definedName>
    <definedName name="_____SF3109" localSheetId="10">[5]LMAIN!#REF!</definedName>
    <definedName name="_____SF3109" localSheetId="7">[5]LMAIN!#REF!</definedName>
    <definedName name="_____SF3109">[5]LMAIN!#REF!</definedName>
    <definedName name="_____SF310907" localSheetId="10">[5]LMAIN!#REF!</definedName>
    <definedName name="_____SF310907" localSheetId="7">[5]LMAIN!#REF!</definedName>
    <definedName name="_____SF310907">[5]LMAIN!#REF!</definedName>
    <definedName name="_____SF33" localSheetId="10">[5]LMAIN!#REF!</definedName>
    <definedName name="_____SF33" localSheetId="7">[5]LMAIN!#REF!</definedName>
    <definedName name="_____SF33">[5]LMAIN!#REF!</definedName>
    <definedName name="_____SFB1" localSheetId="10">[5]LMAIN!#REF!</definedName>
    <definedName name="_____SFB1" localSheetId="7">[5]LMAIN!#REF!</definedName>
    <definedName name="_____SFB1">[5]LMAIN!#REF!</definedName>
    <definedName name="_____SH1">'[7]Executive Summary _Thermal'!$A$4:$H$108</definedName>
    <definedName name="_____SH10">'[7]Executive Summary _Thermal'!$A$4:$G$118</definedName>
    <definedName name="_____SH11">'[7]Executive Summary _Thermal'!$A$4:$H$167</definedName>
    <definedName name="_____SH2">'[7]Executive Summary _Thermal'!$A$4:$H$157</definedName>
    <definedName name="_____SH3">'[7]Executive Summary _Thermal'!$A$4:$H$136</definedName>
    <definedName name="_____SH4">'[7]Executive Summary _Thermal'!$A$4:$H$96</definedName>
    <definedName name="_____SH5">'[7]Executive Summary _Thermal'!$A$4:$H$96</definedName>
    <definedName name="_____SH6">'[7]Executive Summary _Thermal'!$A$4:$H$95</definedName>
    <definedName name="_____SH7">'[7]Executive Summary _Thermal'!$A$4:$H$163</definedName>
    <definedName name="_____SH8">'[7]Executive Summary _Thermal'!$A$4:$H$133</definedName>
    <definedName name="_____SH9">'[7]Executive Summary _Thermal'!$A$4:$H$194</definedName>
    <definedName name="_____SM09" localSheetId="10">[5]LMAIN!#REF!</definedName>
    <definedName name="_____SM09" localSheetId="7">[5]LMAIN!#REF!</definedName>
    <definedName name="_____SM09">[5]LMAIN!#REF!</definedName>
    <definedName name="_____SUM1" localSheetId="10">[5]LMAIN!#REF!</definedName>
    <definedName name="_____SUM1" localSheetId="7">[5]LMAIN!#REF!</definedName>
    <definedName name="_____SUM1">[5]LMAIN!#REF!</definedName>
    <definedName name="____BSD1" localSheetId="10">#REF!</definedName>
    <definedName name="____BSD1" localSheetId="7">#REF!</definedName>
    <definedName name="____BSD1">#REF!</definedName>
    <definedName name="____BSD2" localSheetId="10">#REF!</definedName>
    <definedName name="____BSD2" localSheetId="7">#REF!</definedName>
    <definedName name="____BSD2">#REF!</definedName>
    <definedName name="____CZ1">[8]data!$F$721</definedName>
    <definedName name="____IED1" localSheetId="10">#REF!</definedName>
    <definedName name="____IED1" localSheetId="7">#REF!</definedName>
    <definedName name="____IED1">#REF!</definedName>
    <definedName name="____IED2" localSheetId="10">#REF!</definedName>
    <definedName name="____IED2" localSheetId="7">#REF!</definedName>
    <definedName name="____IED2">#REF!</definedName>
    <definedName name="____Iz65536" localSheetId="10">#REF!</definedName>
    <definedName name="____Iz65536" localSheetId="7">#REF!</definedName>
    <definedName name="____Iz65536">#REF!</definedName>
    <definedName name="____LD1">[3]DLC!$K$59:$AF$8180</definedName>
    <definedName name="____LD2">[3]DLC!$GR$56:$HT$8181</definedName>
    <definedName name="____LD3">[3]DLC!$HV$57:$IO$8181</definedName>
    <definedName name="____LD4">[3]DLC!$AH$32:$BE$8180</definedName>
    <definedName name="____LD5">[3]DLC!$GR$53:$HK$8180</definedName>
    <definedName name="____LD6">[3]DLC!$GR$69:$HL$8180</definedName>
    <definedName name="____LR1" localSheetId="10">#REF!</definedName>
    <definedName name="____LR1" localSheetId="7">#REF!</definedName>
    <definedName name="____LR1">#REF!</definedName>
    <definedName name="____LR2" localSheetId="10">#REF!</definedName>
    <definedName name="____LR2" localSheetId="7">#REF!</definedName>
    <definedName name="____LR2">#REF!</definedName>
    <definedName name="____PMT2" localSheetId="10" hidden="1">#REF!</definedName>
    <definedName name="____PMT2" localSheetId="7" hidden="1">#REF!</definedName>
    <definedName name="____PMT2" hidden="1">#REF!</definedName>
    <definedName name="____S8" localSheetId="10">#REF!</definedName>
    <definedName name="____S8" localSheetId="7">#REF!</definedName>
    <definedName name="____S8">#REF!</definedName>
    <definedName name="____S88" localSheetId="10">#REF!</definedName>
    <definedName name="____S88" localSheetId="7">#REF!</definedName>
    <definedName name="____S88">#REF!</definedName>
    <definedName name="____S888" localSheetId="10">#REF!</definedName>
    <definedName name="____S888" localSheetId="7">#REF!</definedName>
    <definedName name="____S888">#REF!</definedName>
    <definedName name="____SCH6" localSheetId="10">'[9]04REL'!#REF!</definedName>
    <definedName name="____SCH6" localSheetId="7">'[9]04REL'!#REF!</definedName>
    <definedName name="____SCH6">'[9]04REL'!#REF!</definedName>
    <definedName name="____SH1">'[7]Executive Summary -Thermal'!$A$4:$H$108</definedName>
    <definedName name="____SH10">'[7]Executive Summary -Thermal'!$A$4:$G$118</definedName>
    <definedName name="____SH11">'[7]Executive Summary -Thermal'!$A$4:$H$167</definedName>
    <definedName name="____SH2">'[7]Executive Summary -Thermal'!$A$4:$H$157</definedName>
    <definedName name="____SH3">'[7]Executive Summary -Thermal'!$A$4:$H$136</definedName>
    <definedName name="____SH4">'[7]Executive Summary -Thermal'!$A$4:$H$96</definedName>
    <definedName name="____SH5">'[7]Executive Summary -Thermal'!$A$4:$H$96</definedName>
    <definedName name="____SH6">'[7]Executive Summary -Thermal'!$A$4:$H$95</definedName>
    <definedName name="____SH7">'[7]Executive Summary -Thermal'!$A$4:$H$163</definedName>
    <definedName name="____SH8">'[7]Executive Summary -Thermal'!$A$4:$H$133</definedName>
    <definedName name="____SH9">'[7]Executive Summary -Thermal'!$A$4:$H$194</definedName>
    <definedName name="____SPA007" localSheetId="10">[10]TLPPOCT!#REF!</definedName>
    <definedName name="____SPA007" localSheetId="7">[10]TLPPOCT!#REF!</definedName>
    <definedName name="____SPA007">[10]TLPPOCT!#REF!</definedName>
    <definedName name="___brh1" localSheetId="10" hidden="1">{"'Sheet1'!$A$4386:$N$4591"}</definedName>
    <definedName name="___brh1" localSheetId="7" hidden="1">{"'Sheet1'!$A$4386:$N$4591"}</definedName>
    <definedName name="___brh1" hidden="1">{"'Sheet1'!$A$4386:$N$4591"}</definedName>
    <definedName name="___BSD1" localSheetId="10">#REF!</definedName>
    <definedName name="___BSD1" localSheetId="7">#REF!</definedName>
    <definedName name="___BSD1">#REF!</definedName>
    <definedName name="___BSD2" localSheetId="10">#REF!</definedName>
    <definedName name="___BSD2" localSheetId="7">#REF!</definedName>
    <definedName name="___BSD2">#REF!</definedName>
    <definedName name="___CZ1">[8]data!$F$721</definedName>
    <definedName name="___IED1" localSheetId="10">#REF!</definedName>
    <definedName name="___IED1" localSheetId="7">#REF!</definedName>
    <definedName name="___IED1">#REF!</definedName>
    <definedName name="___IED2" localSheetId="10">#REF!</definedName>
    <definedName name="___IED2" localSheetId="7">#REF!</definedName>
    <definedName name="___IED2">#REF!</definedName>
    <definedName name="___LD1">[3]DLC!$K$59:$AF$8180</definedName>
    <definedName name="___LD2">[3]DLC!$GR$56:$HT$8181</definedName>
    <definedName name="___LD3">[3]DLC!$HV$57:$IO$8181</definedName>
    <definedName name="___LD4">[3]DLC!$AH$32:$BE$8180</definedName>
    <definedName name="___LD5">[3]DLC!$GR$53:$HK$8180</definedName>
    <definedName name="___LD6">[3]DLC!$GR$69:$HL$8180</definedName>
    <definedName name="___LR1" localSheetId="10">#REF!</definedName>
    <definedName name="___LR1" localSheetId="7">#REF!</definedName>
    <definedName name="___LR1">#REF!</definedName>
    <definedName name="___LR2" localSheetId="10">#REF!</definedName>
    <definedName name="___LR2" localSheetId="7">#REF!</definedName>
    <definedName name="___LR2">#REF!</definedName>
    <definedName name="___PMT2" localSheetId="10" hidden="1">#REF!</definedName>
    <definedName name="___PMT2" localSheetId="7" hidden="1">#REF!</definedName>
    <definedName name="___PMT2" hidden="1">#REF!</definedName>
    <definedName name="___SCH6" localSheetId="10">'[9]04REL'!#REF!</definedName>
    <definedName name="___SCH6" localSheetId="7">'[9]04REL'!#REF!</definedName>
    <definedName name="___SCH6">'[9]04REL'!#REF!</definedName>
    <definedName name="___SF01" localSheetId="10">[5]LMAIN!#REF!</definedName>
    <definedName name="___SF01" localSheetId="7">[5]LMAIN!#REF!</definedName>
    <definedName name="___SF01">[5]LMAIN!#REF!</definedName>
    <definedName name="___SF010907" localSheetId="10">[5]LMAIN!#REF!</definedName>
    <definedName name="___SF010907" localSheetId="7">[5]LMAIN!#REF!</definedName>
    <definedName name="___SF010907">[5]LMAIN!#REF!</definedName>
    <definedName name="___SF02" localSheetId="10">[5]LMAIN!#REF!</definedName>
    <definedName name="___SF02" localSheetId="7">[5]LMAIN!#REF!</definedName>
    <definedName name="___SF02">[5]LMAIN!#REF!</definedName>
    <definedName name="___SF020506" localSheetId="10">[5]LMAIN!#REF!</definedName>
    <definedName name="___SF020506" localSheetId="7">[5]LMAIN!#REF!</definedName>
    <definedName name="___SF020506">[5]LMAIN!#REF!</definedName>
    <definedName name="___SF0209" localSheetId="10">[5]LMAIN!#REF!</definedName>
    <definedName name="___SF0209" localSheetId="7">[5]LMAIN!#REF!</definedName>
    <definedName name="___SF0209">[5]LMAIN!#REF!</definedName>
    <definedName name="___SF020907" localSheetId="10">[5]LMAIN!#REF!</definedName>
    <definedName name="___SF020907" localSheetId="7">[5]LMAIN!#REF!</definedName>
    <definedName name="___SF020907">[5]LMAIN!#REF!</definedName>
    <definedName name="___SF020912" localSheetId="10">[5]LMAIN!#REF!</definedName>
    <definedName name="___SF020912" localSheetId="7">[5]LMAIN!#REF!</definedName>
    <definedName name="___SF020912">[5]LMAIN!#REF!</definedName>
    <definedName name="___SF03" localSheetId="10">[5]LMAIN!#REF!</definedName>
    <definedName name="___SF03" localSheetId="7">[5]LMAIN!#REF!</definedName>
    <definedName name="___SF03">[5]LMAIN!#REF!</definedName>
    <definedName name="___SF030907" localSheetId="10">[5]LMAIN!#REF!</definedName>
    <definedName name="___SF030907" localSheetId="7">[5]LMAIN!#REF!</definedName>
    <definedName name="___SF030907">[5]LMAIN!#REF!</definedName>
    <definedName name="___SF044" localSheetId="10">[5]LMAIN!#REF!</definedName>
    <definedName name="___SF044" localSheetId="7">[5]LMAIN!#REF!</definedName>
    <definedName name="___SF044">[5]LMAIN!#REF!</definedName>
    <definedName name="___SF07" localSheetId="10">[5]LMAIN!#REF!</definedName>
    <definedName name="___SF07" localSheetId="7">[5]LMAIN!#REF!</definedName>
    <definedName name="___SF07">[5]LMAIN!#REF!</definedName>
    <definedName name="___SF070805" localSheetId="10">[5]LMAIN!#REF!</definedName>
    <definedName name="___SF070805" localSheetId="7">[5]LMAIN!#REF!</definedName>
    <definedName name="___SF070805">[5]LMAIN!#REF!</definedName>
    <definedName name="___SF070809" localSheetId="10">[5]LMAIN!#REF!</definedName>
    <definedName name="___SF070809" localSheetId="7">[5]LMAIN!#REF!</definedName>
    <definedName name="___SF070809">[5]LMAIN!#REF!</definedName>
    <definedName name="___SF0709" localSheetId="10">[5]LMAIN!#REF!</definedName>
    <definedName name="___SF0709" localSheetId="7">[5]LMAIN!#REF!</definedName>
    <definedName name="___SF0709">[5]LMAIN!#REF!</definedName>
    <definedName name="___SF070907" localSheetId="10">[5]LMAIN!#REF!</definedName>
    <definedName name="___SF070907" localSheetId="7">[5]LMAIN!#REF!</definedName>
    <definedName name="___SF070907">[5]LMAIN!#REF!</definedName>
    <definedName name="___SF080706" localSheetId="10">[5]LMAIN!#REF!</definedName>
    <definedName name="___SF080706" localSheetId="7">[5]LMAIN!#REF!</definedName>
    <definedName name="___SF080706">[5]LMAIN!#REF!</definedName>
    <definedName name="___SF080709" localSheetId="10">[5]LMAIN!#REF!</definedName>
    <definedName name="___SF080709" localSheetId="7">[5]LMAIN!#REF!</definedName>
    <definedName name="___SF080709">[5]LMAIN!#REF!</definedName>
    <definedName name="___SF090726" localSheetId="10">[5]LMAIN!#REF!</definedName>
    <definedName name="___SF090726" localSheetId="7">[5]LMAIN!#REF!</definedName>
    <definedName name="___SF090726">[5]LMAIN!#REF!</definedName>
    <definedName name="___SF26" localSheetId="10">[5]LMAIN!#REF!</definedName>
    <definedName name="___SF26" localSheetId="7">[5]LMAIN!#REF!</definedName>
    <definedName name="___SF26">[5]LMAIN!#REF!</definedName>
    <definedName name="___SF260907" localSheetId="10">[5]LMAIN!#REF!</definedName>
    <definedName name="___SF260907" localSheetId="7">[5]LMAIN!#REF!</definedName>
    <definedName name="___SF260907">[5]LMAIN!#REF!</definedName>
    <definedName name="___SF31" localSheetId="10">[5]LMAIN!#REF!</definedName>
    <definedName name="___SF31" localSheetId="7">[5]LMAIN!#REF!</definedName>
    <definedName name="___SF31">[5]LMAIN!#REF!</definedName>
    <definedName name="___SF3108" localSheetId="10">[5]LMAIN!#REF!</definedName>
    <definedName name="___SF3108" localSheetId="7">[5]LMAIN!#REF!</definedName>
    <definedName name="___SF3108">[5]LMAIN!#REF!</definedName>
    <definedName name="___SF310807" localSheetId="10">[5]LMAIN!#REF!</definedName>
    <definedName name="___SF310807" localSheetId="7">[5]LMAIN!#REF!</definedName>
    <definedName name="___SF310807">[5]LMAIN!#REF!</definedName>
    <definedName name="___SF3109" localSheetId="10">[5]LMAIN!#REF!</definedName>
    <definedName name="___SF3109" localSheetId="7">[5]LMAIN!#REF!</definedName>
    <definedName name="___SF3109">[5]LMAIN!#REF!</definedName>
    <definedName name="___SF310907" localSheetId="10">[5]LMAIN!#REF!</definedName>
    <definedName name="___SF310907" localSheetId="7">[5]LMAIN!#REF!</definedName>
    <definedName name="___SF310907">[5]LMAIN!#REF!</definedName>
    <definedName name="___SF33" localSheetId="10">[5]LMAIN!#REF!</definedName>
    <definedName name="___SF33" localSheetId="7">[5]LMAIN!#REF!</definedName>
    <definedName name="___SF33">[5]LMAIN!#REF!</definedName>
    <definedName name="___SFB1" localSheetId="10">[5]LMAIN!#REF!</definedName>
    <definedName name="___SFB1" localSheetId="7">[5]LMAIN!#REF!</definedName>
    <definedName name="___SFB1">[5]LMAIN!#REF!</definedName>
    <definedName name="___SH1">'[7]Executive Summary -Thermal'!$A$4:$H$108</definedName>
    <definedName name="___SH10">'[7]Executive Summary -Thermal'!$A$4:$G$118</definedName>
    <definedName name="___SH11">'[7]Executive Summary -Thermal'!$A$4:$H$167</definedName>
    <definedName name="___SH2">'[7]Executive Summary -Thermal'!$A$4:$H$157</definedName>
    <definedName name="___SH3">'[7]Executive Summary -Thermal'!$A$4:$H$136</definedName>
    <definedName name="___SH4">'[7]Executive Summary -Thermal'!$A$4:$H$96</definedName>
    <definedName name="___SH5">'[7]Executive Summary -Thermal'!$A$4:$H$96</definedName>
    <definedName name="___SH6">'[7]Executive Summary -Thermal'!$A$4:$H$95</definedName>
    <definedName name="___SH7">'[7]Executive Summary -Thermal'!$A$4:$H$163</definedName>
    <definedName name="___SH8">'[7]Executive Summary -Thermal'!$A$4:$H$133</definedName>
    <definedName name="___SH9">'[7]Executive Summary -Thermal'!$A$4:$H$194</definedName>
    <definedName name="___SM09" localSheetId="10">[5]LMAIN!#REF!</definedName>
    <definedName name="___SM09" localSheetId="7">[5]LMAIN!#REF!</definedName>
    <definedName name="___SM09">[5]LMAIN!#REF!</definedName>
    <definedName name="___SUM1" localSheetId="10">[5]LMAIN!#REF!</definedName>
    <definedName name="___SUM1" localSheetId="7">[5]LMAIN!#REF!</definedName>
    <definedName name="___SUM1">[5]LMAIN!#REF!</definedName>
    <definedName name="__1_1_1" localSheetId="10">#REF!</definedName>
    <definedName name="__1_1_1" localSheetId="7">#REF!</definedName>
    <definedName name="__1_1_1">#REF!</definedName>
    <definedName name="__123Graph_A" localSheetId="10" hidden="1">'[11]mpmla wise pp02_03'!#REF!</definedName>
    <definedName name="__123Graph_A" localSheetId="7" hidden="1">'[11]mpmla wise pp02_03'!#REF!</definedName>
    <definedName name="__123Graph_A" hidden="1">'[11]mpmla wise pp02_03'!#REF!</definedName>
    <definedName name="__123Graph_B" localSheetId="10" hidden="1">'[11]mpmla wise pp02_03'!#REF!</definedName>
    <definedName name="__123Graph_B" localSheetId="7" hidden="1">'[11]mpmla wise pp02_03'!#REF!</definedName>
    <definedName name="__123Graph_B" hidden="1">'[11]mpmla wise pp02_03'!#REF!</definedName>
    <definedName name="__123Graph_BCURRENT" localSheetId="10" hidden="1">'[12]BREAKUP OF OIL'!#REF!</definedName>
    <definedName name="__123Graph_BCURRENT" localSheetId="7" hidden="1">'[12]BREAKUP OF OIL'!#REF!</definedName>
    <definedName name="__123Graph_BCURRENT" hidden="1">'[12]BREAKUP OF OIL'!#REF!</definedName>
    <definedName name="__123Graph_C" localSheetId="10" hidden="1">'[11]mpmla wise pp02_03'!#REF!</definedName>
    <definedName name="__123Graph_C" localSheetId="7" hidden="1">'[11]mpmla wise pp02_03'!#REF!</definedName>
    <definedName name="__123Graph_C" hidden="1">'[11]mpmla wise pp02_03'!#REF!</definedName>
    <definedName name="__123Graph_D" localSheetId="10" hidden="1">'[11]mpmla wise pp02_03'!#REF!</definedName>
    <definedName name="__123Graph_D" localSheetId="7" hidden="1">'[11]mpmla wise pp02_03'!#REF!</definedName>
    <definedName name="__123Graph_D" hidden="1">'[11]mpmla wise pp02_03'!#REF!</definedName>
    <definedName name="__123Graph_DCURRENT" localSheetId="10" hidden="1">'[12]BREAKUP OF OIL'!#REF!</definedName>
    <definedName name="__123Graph_DCURRENT" localSheetId="7" hidden="1">'[12]BREAKUP OF OIL'!#REF!</definedName>
    <definedName name="__123Graph_DCURRENT" hidden="1">'[12]BREAKUP OF OIL'!#REF!</definedName>
    <definedName name="__123Graph_E" localSheetId="10" hidden="1">'[11]mpmla wise pp02_03'!#REF!</definedName>
    <definedName name="__123Graph_E" localSheetId="7" hidden="1">'[11]mpmla wise pp02_03'!#REF!</definedName>
    <definedName name="__123Graph_E" hidden="1">'[11]mpmla wise pp02_03'!#REF!</definedName>
    <definedName name="__123Graph_F" localSheetId="10" hidden="1">'[11]mpmla wise pp02_03'!#REF!</definedName>
    <definedName name="__123Graph_F" localSheetId="7" hidden="1">'[11]mpmla wise pp02_03'!#REF!</definedName>
    <definedName name="__123Graph_F" hidden="1">'[11]mpmla wise pp02_03'!#REF!</definedName>
    <definedName name="__123Graph_X" localSheetId="10" hidden="1">'[11]mpmla wise pp02_03'!#REF!</definedName>
    <definedName name="__123Graph_X" localSheetId="7" hidden="1">'[11]mpmla wise pp02_03'!#REF!</definedName>
    <definedName name="__123Graph_X" hidden="1">'[11]mpmla wise pp02_03'!#REF!</definedName>
    <definedName name="__123Graph_XCURRENT" localSheetId="10" hidden="1">'[12]BREAKUP OF OIL'!#REF!</definedName>
    <definedName name="__123Graph_XCURRENT" localSheetId="7" hidden="1">'[12]BREAKUP OF OIL'!#REF!</definedName>
    <definedName name="__123Graph_XCURRENT" hidden="1">'[12]BREAKUP OF OIL'!#REF!</definedName>
    <definedName name="__2_1_1" localSheetId="10">#REF!</definedName>
    <definedName name="__2_1_1" localSheetId="7">#REF!</definedName>
    <definedName name="__2_1_1">#REF!</definedName>
    <definedName name="__brh1" localSheetId="10" hidden="1">{"'Sheet1'!$A$4386:$N$4591"}</definedName>
    <definedName name="__brh1" localSheetId="7" hidden="1">{"'Sheet1'!$A$4386:$N$4591"}</definedName>
    <definedName name="__brh1" hidden="1">{"'Sheet1'!$A$4386:$N$4591"}</definedName>
    <definedName name="__BSD1">"$#REF!.$D$9:$F$81"</definedName>
    <definedName name="__BSD2">"$#REF!.$D$9:$F$81"</definedName>
    <definedName name="__CZ1">[6]data!$F$721</definedName>
    <definedName name="__IED1">"$#REF!.$D$9:$F$49"</definedName>
    <definedName name="__IED2">"$#REF!.$D$9:$F$49"</definedName>
    <definedName name="__Iz65536" localSheetId="10">#REF!</definedName>
    <definedName name="__Iz65536" localSheetId="7">#REF!</definedName>
    <definedName name="__Iz65536">#REF!</definedName>
    <definedName name="__LD1">[3]DLC!$K$59:$AF$8180</definedName>
    <definedName name="__LD2">[3]DLC!$GR$56:$HT$8181</definedName>
    <definedName name="__LD3">[3]DLC!$HV$57:$IO$8181</definedName>
    <definedName name="__LD4">[3]DLC!$AH$32:$BE$8180</definedName>
    <definedName name="__LD5">[3]DLC!$GR$53:$HK$8180</definedName>
    <definedName name="__LD6">[3]DLC!$GR$69:$HL$8180</definedName>
    <definedName name="__LR1">"$#REF!.$I$64:$AA$186"</definedName>
    <definedName name="__LR2">"$#REF!.$I$195:$AA$217"</definedName>
    <definedName name="__PMT2" localSheetId="10" hidden="1">#REF!</definedName>
    <definedName name="__PMT2" localSheetId="7" hidden="1">#REF!</definedName>
    <definedName name="__PMT2" hidden="1">#REF!</definedName>
    <definedName name="__S8" localSheetId="10">#REF!</definedName>
    <definedName name="__S8" localSheetId="7">#REF!</definedName>
    <definedName name="__S8">#REF!</definedName>
    <definedName name="__S88" localSheetId="10">#REF!</definedName>
    <definedName name="__S88" localSheetId="7">#REF!</definedName>
    <definedName name="__S88">#REF!</definedName>
    <definedName name="__S888" localSheetId="10">#REF!</definedName>
    <definedName name="__S888" localSheetId="7">#REF!</definedName>
    <definedName name="__S888">#REF!</definedName>
    <definedName name="__SCH6">"'file:///G:/201-04REL-Final.xls'#$04REL.$#REF!$#REF!"</definedName>
    <definedName name="__SF01" localSheetId="10">[13]LMAIN!#REF!</definedName>
    <definedName name="__SF01" localSheetId="7">[13]LMAIN!#REF!</definedName>
    <definedName name="__SF01">[13]LMAIN!#REF!</definedName>
    <definedName name="__SF010907" localSheetId="10">[13]LMAIN!#REF!</definedName>
    <definedName name="__SF010907" localSheetId="7">[13]LMAIN!#REF!</definedName>
    <definedName name="__SF010907">[13]LMAIN!#REF!</definedName>
    <definedName name="__SF02" localSheetId="10">[13]LMAIN!#REF!</definedName>
    <definedName name="__SF02" localSheetId="7">[13]LMAIN!#REF!</definedName>
    <definedName name="__SF02">[13]LMAIN!#REF!</definedName>
    <definedName name="__SF020506" localSheetId="10">[13]LMAIN!#REF!</definedName>
    <definedName name="__SF020506" localSheetId="7">[13]LMAIN!#REF!</definedName>
    <definedName name="__SF020506">[13]LMAIN!#REF!</definedName>
    <definedName name="__SF0209" localSheetId="10">[13]LMAIN!#REF!</definedName>
    <definedName name="__SF0209" localSheetId="7">[13]LMAIN!#REF!</definedName>
    <definedName name="__SF0209">[13]LMAIN!#REF!</definedName>
    <definedName name="__SF020907" localSheetId="10">[13]LMAIN!#REF!</definedName>
    <definedName name="__SF020907" localSheetId="7">[13]LMAIN!#REF!</definedName>
    <definedName name="__SF020907">[13]LMAIN!#REF!</definedName>
    <definedName name="__SF020912" localSheetId="10">[13]LMAIN!#REF!</definedName>
    <definedName name="__SF020912" localSheetId="7">[13]LMAIN!#REF!</definedName>
    <definedName name="__SF020912">[13]LMAIN!#REF!</definedName>
    <definedName name="__SF03" localSheetId="10">[13]LMAIN!#REF!</definedName>
    <definedName name="__SF03" localSheetId="7">[13]LMAIN!#REF!</definedName>
    <definedName name="__SF03">[13]LMAIN!#REF!</definedName>
    <definedName name="__SF030907" localSheetId="10">[13]LMAIN!#REF!</definedName>
    <definedName name="__SF030907" localSheetId="7">[13]LMAIN!#REF!</definedName>
    <definedName name="__SF030907">[13]LMAIN!#REF!</definedName>
    <definedName name="__SF044" localSheetId="10">[13]LMAIN!#REF!</definedName>
    <definedName name="__SF044" localSheetId="7">[13]LMAIN!#REF!</definedName>
    <definedName name="__SF044">[13]LMAIN!#REF!</definedName>
    <definedName name="__SF07" localSheetId="10">[13]LMAIN!#REF!</definedName>
    <definedName name="__SF07" localSheetId="7">[13]LMAIN!#REF!</definedName>
    <definedName name="__SF07">[13]LMAIN!#REF!</definedName>
    <definedName name="__SF070805" localSheetId="10">[13]LMAIN!#REF!</definedName>
    <definedName name="__SF070805" localSheetId="7">[13]LMAIN!#REF!</definedName>
    <definedName name="__SF070805">[13]LMAIN!#REF!</definedName>
    <definedName name="__SF070809" localSheetId="10">[13]LMAIN!#REF!</definedName>
    <definedName name="__SF070809" localSheetId="7">[13]LMAIN!#REF!</definedName>
    <definedName name="__SF070809">[13]LMAIN!#REF!</definedName>
    <definedName name="__SF0709" localSheetId="10">[13]LMAIN!#REF!</definedName>
    <definedName name="__SF0709" localSheetId="7">[13]LMAIN!#REF!</definedName>
    <definedName name="__SF0709">[13]LMAIN!#REF!</definedName>
    <definedName name="__SF070907" localSheetId="10">[13]LMAIN!#REF!</definedName>
    <definedName name="__SF070907" localSheetId="7">[13]LMAIN!#REF!</definedName>
    <definedName name="__SF070907">[13]LMAIN!#REF!</definedName>
    <definedName name="__SF080706" localSheetId="10">[13]LMAIN!#REF!</definedName>
    <definedName name="__SF080706" localSheetId="7">[13]LMAIN!#REF!</definedName>
    <definedName name="__SF080706">[13]LMAIN!#REF!</definedName>
    <definedName name="__SF080709" localSheetId="10">[13]LMAIN!#REF!</definedName>
    <definedName name="__SF080709" localSheetId="7">[13]LMAIN!#REF!</definedName>
    <definedName name="__SF080709">[13]LMAIN!#REF!</definedName>
    <definedName name="__SF090726" localSheetId="10">[13]LMAIN!#REF!</definedName>
    <definedName name="__SF090726" localSheetId="7">[13]LMAIN!#REF!</definedName>
    <definedName name="__SF090726">[13]LMAIN!#REF!</definedName>
    <definedName name="__SF26" localSheetId="10">[13]LMAIN!#REF!</definedName>
    <definedName name="__SF26" localSheetId="7">[13]LMAIN!#REF!</definedName>
    <definedName name="__SF26">[13]LMAIN!#REF!</definedName>
    <definedName name="__SF260907" localSheetId="10">[13]LMAIN!#REF!</definedName>
    <definedName name="__SF260907" localSheetId="7">[13]LMAIN!#REF!</definedName>
    <definedName name="__SF260907">[13]LMAIN!#REF!</definedName>
    <definedName name="__SF31" localSheetId="10">[13]LMAIN!#REF!</definedName>
    <definedName name="__SF31" localSheetId="7">[13]LMAIN!#REF!</definedName>
    <definedName name="__SF31">[13]LMAIN!#REF!</definedName>
    <definedName name="__SF3108" localSheetId="10">[13]LMAIN!#REF!</definedName>
    <definedName name="__SF3108" localSheetId="7">[13]LMAIN!#REF!</definedName>
    <definedName name="__SF3108">[13]LMAIN!#REF!</definedName>
    <definedName name="__SF310807" localSheetId="10">[13]LMAIN!#REF!</definedName>
    <definedName name="__SF310807" localSheetId="7">[13]LMAIN!#REF!</definedName>
    <definedName name="__SF310807">[13]LMAIN!#REF!</definedName>
    <definedName name="__SF3109" localSheetId="10">[13]LMAIN!#REF!</definedName>
    <definedName name="__SF3109" localSheetId="7">[13]LMAIN!#REF!</definedName>
    <definedName name="__SF3109">[13]LMAIN!#REF!</definedName>
    <definedName name="__SF310907" localSheetId="10">[13]LMAIN!#REF!</definedName>
    <definedName name="__SF310907" localSheetId="7">[13]LMAIN!#REF!</definedName>
    <definedName name="__SF310907">[13]LMAIN!#REF!</definedName>
    <definedName name="__SF33" localSheetId="10">[13]LMAIN!#REF!</definedName>
    <definedName name="__SF33" localSheetId="7">[13]LMAIN!#REF!</definedName>
    <definedName name="__SF33">[13]LMAIN!#REF!</definedName>
    <definedName name="__SFB1" localSheetId="10">[13]LMAIN!#REF!</definedName>
    <definedName name="__SFB1" localSheetId="7">[13]LMAIN!#REF!</definedName>
    <definedName name="__SFB1">[13]LMAIN!#REF!</definedName>
    <definedName name="__SH1">'[7]Executive Summary _Thermal'!$A$4:$H$108</definedName>
    <definedName name="__SH10">'[7]Executive Summary _Thermal'!$A$4:$G$118</definedName>
    <definedName name="__SH11">'[7]Executive Summary _Thermal'!$A$4:$H$167</definedName>
    <definedName name="__SH2">'[7]Executive Summary _Thermal'!$A$4:$H$157</definedName>
    <definedName name="__SH3">'[7]Executive Summary _Thermal'!$A$4:$H$136</definedName>
    <definedName name="__SH4">'[7]Executive Summary _Thermal'!$A$4:$H$96</definedName>
    <definedName name="__SH5">'[7]Executive Summary _Thermal'!$A$4:$H$96</definedName>
    <definedName name="__SH6">'[7]Executive Summary _Thermal'!$A$4:$H$95</definedName>
    <definedName name="__SH7">'[7]Executive Summary _Thermal'!$A$4:$H$163</definedName>
    <definedName name="__SH8">'[7]Executive Summary _Thermal'!$A$4:$H$133</definedName>
    <definedName name="__SH9">'[7]Executive Summary _Thermal'!$A$4:$H$194</definedName>
    <definedName name="__SM09" localSheetId="10">[13]LMAIN!#REF!</definedName>
    <definedName name="__SM09" localSheetId="7">[13]LMAIN!#REF!</definedName>
    <definedName name="__SM09">[13]LMAIN!#REF!</definedName>
    <definedName name="__SUM1" localSheetId="10">[13]LMAIN!#REF!</definedName>
    <definedName name="__SUM1" localSheetId="7">[13]LMAIN!#REF!</definedName>
    <definedName name="__SUM1">[13]LMAIN!#REF!</definedName>
    <definedName name="_1" localSheetId="10">#REF!</definedName>
    <definedName name="_1" localSheetId="7">#REF!</definedName>
    <definedName name="_1">#REF!</definedName>
    <definedName name="_1___1_1" localSheetId="10">#REF!</definedName>
    <definedName name="_1___1_1" localSheetId="7">#REF!</definedName>
    <definedName name="_1___1_1">#REF!</definedName>
    <definedName name="_1_1" localSheetId="10">#REF!</definedName>
    <definedName name="_1_1" localSheetId="7">#REF!</definedName>
    <definedName name="_1_1">#REF!</definedName>
    <definedName name="_1_1_1" localSheetId="10">#REF!</definedName>
    <definedName name="_1_1_1" localSheetId="7">#REF!</definedName>
    <definedName name="_1_1_1">#REF!</definedName>
    <definedName name="_1_1_10" localSheetId="10">#REF!</definedName>
    <definedName name="_1_1_10" localSheetId="7">#REF!</definedName>
    <definedName name="_1_1_10">#REF!</definedName>
    <definedName name="_1_1_11" localSheetId="10">#REF!</definedName>
    <definedName name="_1_1_11" localSheetId="7">#REF!</definedName>
    <definedName name="_1_1_11">#REF!</definedName>
    <definedName name="_1_1_8" localSheetId="10">#REF!</definedName>
    <definedName name="_1_1_8" localSheetId="7">#REF!</definedName>
    <definedName name="_1_1_8">#REF!</definedName>
    <definedName name="_1_1_9" localSheetId="10">#REF!</definedName>
    <definedName name="_1_1_9" localSheetId="7">#REF!</definedName>
    <definedName name="_1_1_9">#REF!</definedName>
    <definedName name="_1_10" localSheetId="10">#REF!</definedName>
    <definedName name="_1_10" localSheetId="7">#REF!</definedName>
    <definedName name="_1_10">#REF!</definedName>
    <definedName name="_1_10_10" localSheetId="10">#REF!</definedName>
    <definedName name="_1_10_10" localSheetId="7">#REF!</definedName>
    <definedName name="_1_10_10">#REF!</definedName>
    <definedName name="_1_10_11" localSheetId="10">#REF!</definedName>
    <definedName name="_1_10_11" localSheetId="7">#REF!</definedName>
    <definedName name="_1_10_11">#REF!</definedName>
    <definedName name="_1_10_8" localSheetId="10">#REF!</definedName>
    <definedName name="_1_10_8" localSheetId="7">#REF!</definedName>
    <definedName name="_1_10_8">#REF!</definedName>
    <definedName name="_1_10_9" localSheetId="10">#REF!</definedName>
    <definedName name="_1_10_9" localSheetId="7">#REF!</definedName>
    <definedName name="_1_10_9">#REF!</definedName>
    <definedName name="_1_11" localSheetId="10">#REF!</definedName>
    <definedName name="_1_11" localSheetId="7">#REF!</definedName>
    <definedName name="_1_11">#REF!</definedName>
    <definedName name="_1_11_10" localSheetId="10">#REF!</definedName>
    <definedName name="_1_11_10" localSheetId="7">#REF!</definedName>
    <definedName name="_1_11_10">#REF!</definedName>
    <definedName name="_1_11_11" localSheetId="10">#REF!</definedName>
    <definedName name="_1_11_11" localSheetId="7">#REF!</definedName>
    <definedName name="_1_11_11">#REF!</definedName>
    <definedName name="_1_11_8" localSheetId="10">#REF!</definedName>
    <definedName name="_1_11_8" localSheetId="7">#REF!</definedName>
    <definedName name="_1_11_8">#REF!</definedName>
    <definedName name="_1_11_9" localSheetId="10">#REF!</definedName>
    <definedName name="_1_11_9" localSheetId="7">#REF!</definedName>
    <definedName name="_1_11_9">#REF!</definedName>
    <definedName name="_1_12" localSheetId="10">#REF!</definedName>
    <definedName name="_1_12" localSheetId="7">#REF!</definedName>
    <definedName name="_1_12">#REF!</definedName>
    <definedName name="_1_12_10" localSheetId="10">#REF!</definedName>
    <definedName name="_1_12_10" localSheetId="7">#REF!</definedName>
    <definedName name="_1_12_10">#REF!</definedName>
    <definedName name="_1_12_11" localSheetId="10">#REF!</definedName>
    <definedName name="_1_12_11" localSheetId="7">#REF!</definedName>
    <definedName name="_1_12_11">#REF!</definedName>
    <definedName name="_1_12_8" localSheetId="10">#REF!</definedName>
    <definedName name="_1_12_8" localSheetId="7">#REF!</definedName>
    <definedName name="_1_12_8">#REF!</definedName>
    <definedName name="_1_12_9" localSheetId="10">#REF!</definedName>
    <definedName name="_1_12_9" localSheetId="7">#REF!</definedName>
    <definedName name="_1_12_9">#REF!</definedName>
    <definedName name="_1_13" localSheetId="10">#REF!</definedName>
    <definedName name="_1_13" localSheetId="7">#REF!</definedName>
    <definedName name="_1_13">#REF!</definedName>
    <definedName name="_1_13_10" localSheetId="10">#REF!</definedName>
    <definedName name="_1_13_10" localSheetId="7">#REF!</definedName>
    <definedName name="_1_13_10">#REF!</definedName>
    <definedName name="_1_13_11" localSheetId="10">#REF!</definedName>
    <definedName name="_1_13_11" localSheetId="7">#REF!</definedName>
    <definedName name="_1_13_11">#REF!</definedName>
    <definedName name="_1_13_8" localSheetId="10">#REF!</definedName>
    <definedName name="_1_13_8" localSheetId="7">#REF!</definedName>
    <definedName name="_1_13_8">#REF!</definedName>
    <definedName name="_1_13_9" localSheetId="10">#REF!</definedName>
    <definedName name="_1_13_9" localSheetId="7">#REF!</definedName>
    <definedName name="_1_13_9">#REF!</definedName>
    <definedName name="_1_2" localSheetId="10">#REF!</definedName>
    <definedName name="_1_2" localSheetId="7">#REF!</definedName>
    <definedName name="_1_2">#REF!</definedName>
    <definedName name="_1_2_1" localSheetId="10">#REF!</definedName>
    <definedName name="_1_2_1" localSheetId="7">#REF!</definedName>
    <definedName name="_1_2_1">#REF!</definedName>
    <definedName name="_1_2_10" localSheetId="10">#REF!</definedName>
    <definedName name="_1_2_10" localSheetId="7">#REF!</definedName>
    <definedName name="_1_2_10">#REF!</definedName>
    <definedName name="_1_2_11" localSheetId="10">#REF!</definedName>
    <definedName name="_1_2_11" localSheetId="7">#REF!</definedName>
    <definedName name="_1_2_11">#REF!</definedName>
    <definedName name="_1_2_8" localSheetId="10">#REF!</definedName>
    <definedName name="_1_2_8" localSheetId="7">#REF!</definedName>
    <definedName name="_1_2_8">#REF!</definedName>
    <definedName name="_1_2_9" localSheetId="10">#REF!</definedName>
    <definedName name="_1_2_9" localSheetId="7">#REF!</definedName>
    <definedName name="_1_2_9">#REF!</definedName>
    <definedName name="_1_3" localSheetId="10">#REF!</definedName>
    <definedName name="_1_3" localSheetId="7">#REF!</definedName>
    <definedName name="_1_3">#REF!</definedName>
    <definedName name="_1_3_10" localSheetId="10">#REF!</definedName>
    <definedName name="_1_3_10" localSheetId="7">#REF!</definedName>
    <definedName name="_1_3_10">#REF!</definedName>
    <definedName name="_1_3_11" localSheetId="10">#REF!</definedName>
    <definedName name="_1_3_11" localSheetId="7">#REF!</definedName>
    <definedName name="_1_3_11">#REF!</definedName>
    <definedName name="_1_3_8" localSheetId="10">#REF!</definedName>
    <definedName name="_1_3_8" localSheetId="7">#REF!</definedName>
    <definedName name="_1_3_8">#REF!</definedName>
    <definedName name="_1_3_9" localSheetId="10">#REF!</definedName>
    <definedName name="_1_3_9" localSheetId="7">#REF!</definedName>
    <definedName name="_1_3_9">#REF!</definedName>
    <definedName name="_1_6" localSheetId="10">#REF!</definedName>
    <definedName name="_1_6" localSheetId="7">#REF!</definedName>
    <definedName name="_1_6">#REF!</definedName>
    <definedName name="_1_6_10" localSheetId="10">#REF!</definedName>
    <definedName name="_1_6_10" localSheetId="7">#REF!</definedName>
    <definedName name="_1_6_10">#REF!</definedName>
    <definedName name="_1_6_11" localSheetId="10">#REF!</definedName>
    <definedName name="_1_6_11" localSheetId="7">#REF!</definedName>
    <definedName name="_1_6_11">#REF!</definedName>
    <definedName name="_1_6_8" localSheetId="10">#REF!</definedName>
    <definedName name="_1_6_8" localSheetId="7">#REF!</definedName>
    <definedName name="_1_6_8">#REF!</definedName>
    <definedName name="_1_6_9" localSheetId="10">#REF!</definedName>
    <definedName name="_1_6_9" localSheetId="7">#REF!</definedName>
    <definedName name="_1_6_9">#REF!</definedName>
    <definedName name="_1_7" localSheetId="10">#REF!</definedName>
    <definedName name="_1_7" localSheetId="7">#REF!</definedName>
    <definedName name="_1_7">#REF!</definedName>
    <definedName name="_1_7_10" localSheetId="10">#REF!</definedName>
    <definedName name="_1_7_10" localSheetId="7">#REF!</definedName>
    <definedName name="_1_7_10">#REF!</definedName>
    <definedName name="_1_7_11" localSheetId="10">#REF!</definedName>
    <definedName name="_1_7_11" localSheetId="7">#REF!</definedName>
    <definedName name="_1_7_11">#REF!</definedName>
    <definedName name="_1_7_8" localSheetId="10">#REF!</definedName>
    <definedName name="_1_7_8" localSheetId="7">#REF!</definedName>
    <definedName name="_1_7_8">#REF!</definedName>
    <definedName name="_1_7_9" localSheetId="10">#REF!</definedName>
    <definedName name="_1_7_9" localSheetId="7">#REF!</definedName>
    <definedName name="_1_7_9">#REF!</definedName>
    <definedName name="_1_8" localSheetId="10">#REF!</definedName>
    <definedName name="_1_8" localSheetId="7">#REF!</definedName>
    <definedName name="_1_8">#REF!</definedName>
    <definedName name="_1_8_10" localSheetId="10">#REF!</definedName>
    <definedName name="_1_8_10" localSheetId="7">#REF!</definedName>
    <definedName name="_1_8_10">#REF!</definedName>
    <definedName name="_1_8_11" localSheetId="10">#REF!</definedName>
    <definedName name="_1_8_11" localSheetId="7">#REF!</definedName>
    <definedName name="_1_8_11">#REF!</definedName>
    <definedName name="_1_8_8" localSheetId="10">#REF!</definedName>
    <definedName name="_1_8_8" localSheetId="7">#REF!</definedName>
    <definedName name="_1_8_8">#REF!</definedName>
    <definedName name="_1_8_9" localSheetId="10">#REF!</definedName>
    <definedName name="_1_8_9" localSheetId="7">#REF!</definedName>
    <definedName name="_1_8_9">#REF!</definedName>
    <definedName name="_1_9" localSheetId="10">#REF!</definedName>
    <definedName name="_1_9" localSheetId="7">#REF!</definedName>
    <definedName name="_1_9">#REF!</definedName>
    <definedName name="_1_9_10" localSheetId="10">#REF!</definedName>
    <definedName name="_1_9_10" localSheetId="7">#REF!</definedName>
    <definedName name="_1_9_10">#REF!</definedName>
    <definedName name="_1_9_11" localSheetId="10">#REF!</definedName>
    <definedName name="_1_9_11" localSheetId="7">#REF!</definedName>
    <definedName name="_1_9_11">#REF!</definedName>
    <definedName name="_1_9_8" localSheetId="10">#REF!</definedName>
    <definedName name="_1_9_8" localSheetId="7">#REF!</definedName>
    <definedName name="_1_9_8">#REF!</definedName>
    <definedName name="_1_9_9" localSheetId="10">#REF!</definedName>
    <definedName name="_1_9_9" localSheetId="7">#REF!</definedName>
    <definedName name="_1_9_9">#REF!</definedName>
    <definedName name="_10_1_1" localSheetId="10">#REF!</definedName>
    <definedName name="_10_1_1" localSheetId="7">#REF!</definedName>
    <definedName name="_10_1_1">#REF!</definedName>
    <definedName name="_10_1_1_1" localSheetId="10">#REF!</definedName>
    <definedName name="_10_1_1_1" localSheetId="7">#REF!</definedName>
    <definedName name="_10_1_1_1">#REF!</definedName>
    <definedName name="_10_1_11_1" localSheetId="10">#REF!</definedName>
    <definedName name="_10_1_11_1" localSheetId="7">#REF!</definedName>
    <definedName name="_10_1_11_1">#REF!</definedName>
    <definedName name="_100_2_9_2" localSheetId="10">[1]TLPPOCT!#REF!</definedName>
    <definedName name="_100_2_9_2" localSheetId="7">[1]TLPPOCT!#REF!</definedName>
    <definedName name="_100_2_9_2">[1]TLPPOCT!#REF!</definedName>
    <definedName name="_101_a_1" localSheetId="10">#REF!</definedName>
    <definedName name="_101_a_1" localSheetId="7">#REF!</definedName>
    <definedName name="_101_a_1">#REF!</definedName>
    <definedName name="_102_b_1" localSheetId="10">#REF!</definedName>
    <definedName name="_102_b_1" localSheetId="7">#REF!</definedName>
    <definedName name="_102_b_1">#REF!</definedName>
    <definedName name="_103_p_1" localSheetId="10">#REF!</definedName>
    <definedName name="_103_p_1" localSheetId="7">#REF!</definedName>
    <definedName name="_103_p_1">#REF!</definedName>
    <definedName name="_104Excel_BuiltIn_Database_1" localSheetId="10">#REF!</definedName>
    <definedName name="_104Excel_BuiltIn_Database_1" localSheetId="7">#REF!</definedName>
    <definedName name="_104Excel_BuiltIn_Database_1">#REF!</definedName>
    <definedName name="_105Excel_BuiltIn_Database_10_1" localSheetId="10">#REF!</definedName>
    <definedName name="_105Excel_BuiltIn_Database_10_1" localSheetId="7">#REF!</definedName>
    <definedName name="_105Excel_BuiltIn_Database_10_1">#REF!</definedName>
    <definedName name="_106Excel_BuiltIn_Database_11_1" localSheetId="10">#REF!</definedName>
    <definedName name="_106Excel_BuiltIn_Database_11_1" localSheetId="7">#REF!</definedName>
    <definedName name="_106Excel_BuiltIn_Database_11_1">#REF!</definedName>
    <definedName name="_107Excel_BuiltIn_Database_8_1" localSheetId="10">#REF!</definedName>
    <definedName name="_107Excel_BuiltIn_Database_8_1" localSheetId="7">#REF!</definedName>
    <definedName name="_107Excel_BuiltIn_Database_8_1">#REF!</definedName>
    <definedName name="_108Excel_BuiltIn_Database_9_1" localSheetId="10">#REF!</definedName>
    <definedName name="_108Excel_BuiltIn_Database_9_1" localSheetId="7">#REF!</definedName>
    <definedName name="_108Excel_BuiltIn_Database_9_1">#REF!</definedName>
    <definedName name="_10Excel_BuiltIn__FilterDatabase_10_1" localSheetId="10">#REF!</definedName>
    <definedName name="_10Excel_BuiltIn__FilterDatabase_10_1" localSheetId="7">#REF!</definedName>
    <definedName name="_10Excel_BuiltIn__FilterDatabase_10_1">#REF!</definedName>
    <definedName name="_11_1_1_1" localSheetId="10">#REF!</definedName>
    <definedName name="_11_1_1_1" localSheetId="7">#REF!</definedName>
    <definedName name="_11_1_1_1">#REF!</definedName>
    <definedName name="_113work_pp_0601_10_1" localSheetId="10">[1]TLPPOCT!#REF!</definedName>
    <definedName name="_113work_pp_0601_10_1" localSheetId="7">[1]TLPPOCT!#REF!</definedName>
    <definedName name="_113work_pp_0601_10_1">[1]TLPPOCT!#REF!</definedName>
    <definedName name="_118work_pp_0601_11_1" localSheetId="10">[1]TLPPOCT!#REF!</definedName>
    <definedName name="_118work_pp_0601_11_1" localSheetId="7">[1]TLPPOCT!#REF!</definedName>
    <definedName name="_118work_pp_0601_11_1">[1]TLPPOCT!#REF!</definedName>
    <definedName name="_11Excel_BuiltIn__FilterDatabase_11_1" localSheetId="10">#REF!</definedName>
    <definedName name="_11Excel_BuiltIn__FilterDatabase_11_1" localSheetId="7">#REF!</definedName>
    <definedName name="_11Excel_BuiltIn__FilterDatabase_11_1">#REF!</definedName>
    <definedName name="_12_1_11_2" localSheetId="10">#REF!</definedName>
    <definedName name="_12_1_11_2" localSheetId="7">#REF!</definedName>
    <definedName name="_12_1_11_2">#REF!</definedName>
    <definedName name="_12_2_1" localSheetId="10">[1]TLPPOCT!#REF!</definedName>
    <definedName name="_12_2_1" localSheetId="7">[1]TLPPOCT!#REF!</definedName>
    <definedName name="_12_2_1">[1]TLPPOCT!#REF!</definedName>
    <definedName name="_123work_pp_0601_8_1" localSheetId="10">[1]TLPPOCT!#REF!</definedName>
    <definedName name="_123work_pp_0601_8_1" localSheetId="7">[1]TLPPOCT!#REF!</definedName>
    <definedName name="_123work_pp_0601_8_1">[1]TLPPOCT!#REF!</definedName>
    <definedName name="_124" localSheetId="10" hidden="1">'[11]mpmla wise pp02_03'!#REF!</definedName>
    <definedName name="_124" localSheetId="7" hidden="1">'[11]mpmla wise pp02_03'!#REF!</definedName>
    <definedName name="_124" hidden="1">'[11]mpmla wise pp02_03'!#REF!</definedName>
    <definedName name="_125" localSheetId="10" hidden="1">'[11]mpmla wise pp02_03'!#REF!</definedName>
    <definedName name="_125" localSheetId="7" hidden="1">'[11]mpmla wise pp02_03'!#REF!</definedName>
    <definedName name="_125" hidden="1">'[11]mpmla wise pp02_03'!#REF!</definedName>
    <definedName name="_126" localSheetId="10" hidden="1">'[11]mpmla wise pp02_03'!#REF!</definedName>
    <definedName name="_126" localSheetId="7" hidden="1">'[11]mpmla wise pp02_03'!#REF!</definedName>
    <definedName name="_126" hidden="1">'[11]mpmla wise pp02_03'!#REF!</definedName>
    <definedName name="_127" localSheetId="10" hidden="1">'[11]mpmla wise pp02_03'!#REF!</definedName>
    <definedName name="_127" localSheetId="7" hidden="1">'[11]mpmla wise pp02_03'!#REF!</definedName>
    <definedName name="_127" hidden="1">'[11]mpmla wise pp02_03'!#REF!</definedName>
    <definedName name="_128" localSheetId="10" hidden="1">'[11]mpmla wise pp02_03'!#REF!</definedName>
    <definedName name="_128" localSheetId="7" hidden="1">'[11]mpmla wise pp02_03'!#REF!</definedName>
    <definedName name="_128" hidden="1">'[11]mpmla wise pp02_03'!#REF!</definedName>
    <definedName name="_128work_pp_0601_9_1" localSheetId="10">[1]TLPPOCT!#REF!</definedName>
    <definedName name="_128work_pp_0601_9_1" localSheetId="7">[1]TLPPOCT!#REF!</definedName>
    <definedName name="_128work_pp_0601_9_1">[1]TLPPOCT!#REF!</definedName>
    <definedName name="_129" localSheetId="10" hidden="1">'[11]mpmla wise pp02_03'!#REF!</definedName>
    <definedName name="_129" localSheetId="7" hidden="1">'[11]mpmla wise pp02_03'!#REF!</definedName>
    <definedName name="_129" hidden="1">'[11]mpmla wise pp02_03'!#REF!</definedName>
    <definedName name="_12Excel_BuiltIn__FilterDatabase_9_1" localSheetId="10">#REF!</definedName>
    <definedName name="_12Excel_BuiltIn__FilterDatabase_9_1" localSheetId="7">#REF!</definedName>
    <definedName name="_12Excel_BuiltIn__FilterDatabase_9_1">#REF!</definedName>
    <definedName name="_13_2_1_1" localSheetId="10">[1]TLPPOCT!#REF!</definedName>
    <definedName name="_13_2_1_1" localSheetId="7">[1]TLPPOCT!#REF!</definedName>
    <definedName name="_13_2_1_1">[1]TLPPOCT!#REF!</definedName>
    <definedName name="_130" hidden="1">[14]zpF0001!$E$39:$E$78</definedName>
    <definedName name="_131" localSheetId="10" hidden="1">[15]zpF0001!$O$149:$O$158</definedName>
    <definedName name="_131" localSheetId="7" hidden="1">[15]zpF0001!$O$149:$O$158</definedName>
    <definedName name="_131" hidden="1">[15]zpF0001!$O$149:$O$158</definedName>
    <definedName name="_132" localSheetId="10" hidden="1">[15]zpF0001!$A$39:$CB$78</definedName>
    <definedName name="_132" localSheetId="7" hidden="1">[15]zpF0001!$A$39:$CB$78</definedName>
    <definedName name="_132" hidden="1">[15]zpF0001!$A$39:$CB$78</definedName>
    <definedName name="_135" localSheetId="10" hidden="1">'[15]mpmla wise pp01_02'!#REF!</definedName>
    <definedName name="_135" localSheetId="7" hidden="1">'[15]mpmla wise pp01_02'!#REF!</definedName>
    <definedName name="_135" hidden="1">'[15]mpmla wise pp01_02'!#REF!</definedName>
    <definedName name="_13Excel_BuiltIn_Database_1" localSheetId="10">#REF!</definedName>
    <definedName name="_13Excel_BuiltIn_Database_1" localSheetId="7">#REF!</definedName>
    <definedName name="_13Excel_BuiltIn_Database_1">#REF!</definedName>
    <definedName name="_14_1_8_1" localSheetId="10">#REF!</definedName>
    <definedName name="_14_1_8_1" localSheetId="7">#REF!</definedName>
    <definedName name="_14_1_8_1">#REF!</definedName>
    <definedName name="_14_a_1" localSheetId="10">#REF!</definedName>
    <definedName name="_14_a_1" localSheetId="7">#REF!</definedName>
    <definedName name="_14_a_1">#REF!</definedName>
    <definedName name="_142" localSheetId="10" hidden="1">'[15]mpmla wise pp01_02'!#REF!</definedName>
    <definedName name="_142" localSheetId="7" hidden="1">'[15]mpmla wise pp01_02'!#REF!</definedName>
    <definedName name="_142" hidden="1">'[15]mpmla wise pp01_02'!#REF!</definedName>
    <definedName name="_14Excel_BuiltIn_Database_1_1" localSheetId="10">#REF!</definedName>
    <definedName name="_14Excel_BuiltIn_Database_1_1" localSheetId="7">#REF!</definedName>
    <definedName name="_14Excel_BuiltIn_Database_1_1">#REF!</definedName>
    <definedName name="_15_1_10_1" localSheetId="10">#REF!</definedName>
    <definedName name="_15_1_10_1" localSheetId="7">#REF!</definedName>
    <definedName name="_15_1_10_1">#REF!</definedName>
    <definedName name="_15_a_1_1" localSheetId="10">#REF!</definedName>
    <definedName name="_15_a_1_1" localSheetId="7">#REF!</definedName>
    <definedName name="_15_a_1_1">#REF!</definedName>
    <definedName name="_15Excel_BuiltIn_Database_1_11_1" localSheetId="10">#REF!</definedName>
    <definedName name="_15Excel_BuiltIn_Database_1_11_1" localSheetId="7">#REF!</definedName>
    <definedName name="_15Excel_BuiltIn_Database_1_11_1">#REF!</definedName>
    <definedName name="_16_1_8_2" localSheetId="10">#REF!</definedName>
    <definedName name="_16_1_8_2" localSheetId="7">#REF!</definedName>
    <definedName name="_16_1_8_2">#REF!</definedName>
    <definedName name="_16_b_1" localSheetId="10">#REF!</definedName>
    <definedName name="_16_b_1" localSheetId="7">#REF!</definedName>
    <definedName name="_16_b_1">#REF!</definedName>
    <definedName name="_16Excel_BuiltIn_Database_1_6_1" localSheetId="10">#REF!</definedName>
    <definedName name="_16Excel_BuiltIn_Database_1_6_1" localSheetId="7">#REF!</definedName>
    <definedName name="_16Excel_BuiltIn_Database_1_6_1">#REF!</definedName>
    <definedName name="_17_b_1_1" localSheetId="10">#REF!</definedName>
    <definedName name="_17_b_1_1" localSheetId="7">#REF!</definedName>
    <definedName name="_17_b_1_1">#REF!</definedName>
    <definedName name="_17Excel_BuiltIn_Print_Area_3_1" localSheetId="10">#REF!</definedName>
    <definedName name="_17Excel_BuiltIn_Print_Area_3_1" localSheetId="7">#REF!</definedName>
    <definedName name="_17Excel_BuiltIn_Print_Area_3_1">#REF!</definedName>
    <definedName name="_18_1_9_1" localSheetId="10">#REF!</definedName>
    <definedName name="_18_1_9_1" localSheetId="7">#REF!</definedName>
    <definedName name="_18_1_9_1">#REF!</definedName>
    <definedName name="_18_Excel_BuiltIn__FilterDatabase_10_1" localSheetId="10">#REF!</definedName>
    <definedName name="_18_Excel_BuiltIn__FilterDatabase_10_1" localSheetId="7">#REF!</definedName>
    <definedName name="_18_Excel_BuiltIn__FilterDatabase_10_1">#REF!</definedName>
    <definedName name="_18Excel_BuiltIn_Print_Area_4_1" localSheetId="10">#REF!</definedName>
    <definedName name="_18Excel_BuiltIn_Print_Area_4_1" localSheetId="7">#REF!</definedName>
    <definedName name="_18Excel_BuiltIn_Print_Area_4_1">#REF!</definedName>
    <definedName name="_19_Excel_BuiltIn__FilterDatabase_11_1" localSheetId="10">#REF!</definedName>
    <definedName name="_19_Excel_BuiltIn__FilterDatabase_11_1" localSheetId="7">#REF!</definedName>
    <definedName name="_19_Excel_BuiltIn__FilterDatabase_11_1">#REF!</definedName>
    <definedName name="_2" localSheetId="10">[16]Recovered_Sheet5!#REF!</definedName>
    <definedName name="_2" localSheetId="7">[16]Recovered_Sheet5!#REF!</definedName>
    <definedName name="_2">[16]Recovered_Sheet5!#REF!</definedName>
    <definedName name="_2___1_1_1" localSheetId="10">#REF!</definedName>
    <definedName name="_2___1_1_1" localSheetId="7">#REF!</definedName>
    <definedName name="_2___1_1_1">#REF!</definedName>
    <definedName name="_2_1" localSheetId="10">[1]TLPPOCT!#REF!</definedName>
    <definedName name="_2_1" localSheetId="7">[1]TLPPOCT!#REF!</definedName>
    <definedName name="_2_1">[1]TLPPOCT!#REF!</definedName>
    <definedName name="_2_1_1" localSheetId="10">[17]TLPPOCT!#REF!</definedName>
    <definedName name="_2_1_1" localSheetId="7">[17]TLPPOCT!#REF!</definedName>
    <definedName name="_2_1_1">[17]TLPPOCT!#REF!</definedName>
    <definedName name="_2_1_1_1" localSheetId="10">#REF!</definedName>
    <definedName name="_2_1_1_1" localSheetId="7">#REF!</definedName>
    <definedName name="_2_1_1_1">#REF!</definedName>
    <definedName name="_2_1_10" localSheetId="10">[1]TLPPOCT!#REF!</definedName>
    <definedName name="_2_1_10" localSheetId="7">[1]TLPPOCT!#REF!</definedName>
    <definedName name="_2_1_10">[1]TLPPOCT!#REF!</definedName>
    <definedName name="_2_1_11" localSheetId="10">[1]TLPPOCT!#REF!</definedName>
    <definedName name="_2_1_11" localSheetId="7">[1]TLPPOCT!#REF!</definedName>
    <definedName name="_2_1_11">[1]TLPPOCT!#REF!</definedName>
    <definedName name="_2_1_8" localSheetId="10">[1]TLPPOCT!#REF!</definedName>
    <definedName name="_2_1_8" localSheetId="7">[1]TLPPOCT!#REF!</definedName>
    <definedName name="_2_1_8">[1]TLPPOCT!#REF!</definedName>
    <definedName name="_2_1_9" localSheetId="10">[1]TLPPOCT!#REF!</definedName>
    <definedName name="_2_1_9" localSheetId="7">[1]TLPPOCT!#REF!</definedName>
    <definedName name="_2_1_9">[1]TLPPOCT!#REF!</definedName>
    <definedName name="_2_10" localSheetId="10">[18]TLPPOCT!#REF!</definedName>
    <definedName name="_2_10" localSheetId="7">[18]TLPPOCT!#REF!</definedName>
    <definedName name="_2_10">[18]TLPPOCT!#REF!</definedName>
    <definedName name="_2_10_10" localSheetId="10">[1]TLPPOCT!#REF!</definedName>
    <definedName name="_2_10_10" localSheetId="7">[1]TLPPOCT!#REF!</definedName>
    <definedName name="_2_10_10">[1]TLPPOCT!#REF!</definedName>
    <definedName name="_2_10_11" localSheetId="10">[1]TLPPOCT!#REF!</definedName>
    <definedName name="_2_10_11" localSheetId="7">[1]TLPPOCT!#REF!</definedName>
    <definedName name="_2_10_11">[1]TLPPOCT!#REF!</definedName>
    <definedName name="_2_10_8" localSheetId="10">[1]TLPPOCT!#REF!</definedName>
    <definedName name="_2_10_8" localSheetId="7">[1]TLPPOCT!#REF!</definedName>
    <definedName name="_2_10_8">[1]TLPPOCT!#REF!</definedName>
    <definedName name="_2_10_9" localSheetId="10">[1]TLPPOCT!#REF!</definedName>
    <definedName name="_2_10_9" localSheetId="7">[1]TLPPOCT!#REF!</definedName>
    <definedName name="_2_10_9">[1]TLPPOCT!#REF!</definedName>
    <definedName name="_2_11" localSheetId="10">[18]TLPPOCT!#REF!</definedName>
    <definedName name="_2_11" localSheetId="7">[18]TLPPOCT!#REF!</definedName>
    <definedName name="_2_11">[18]TLPPOCT!#REF!</definedName>
    <definedName name="_2_11_10" localSheetId="10">[1]TLPPOCT!#REF!</definedName>
    <definedName name="_2_11_10" localSheetId="7">[1]TLPPOCT!#REF!</definedName>
    <definedName name="_2_11_10">[1]TLPPOCT!#REF!</definedName>
    <definedName name="_2_11_11" localSheetId="10">[1]TLPPOCT!#REF!</definedName>
    <definedName name="_2_11_11" localSheetId="7">[1]TLPPOCT!#REF!</definedName>
    <definedName name="_2_11_11">[1]TLPPOCT!#REF!</definedName>
    <definedName name="_2_11_8" localSheetId="10">[1]TLPPOCT!#REF!</definedName>
    <definedName name="_2_11_8" localSheetId="7">[1]TLPPOCT!#REF!</definedName>
    <definedName name="_2_11_8">[1]TLPPOCT!#REF!</definedName>
    <definedName name="_2_11_9" localSheetId="10">[1]TLPPOCT!#REF!</definedName>
    <definedName name="_2_11_9" localSheetId="7">[1]TLPPOCT!#REF!</definedName>
    <definedName name="_2_11_9">[1]TLPPOCT!#REF!</definedName>
    <definedName name="_2_12" localSheetId="10">[1]TLPPOCT!#REF!</definedName>
    <definedName name="_2_12" localSheetId="7">[1]TLPPOCT!#REF!</definedName>
    <definedName name="_2_12">[1]TLPPOCT!#REF!</definedName>
    <definedName name="_2_12_10" localSheetId="10">[1]TLPPOCT!#REF!</definedName>
    <definedName name="_2_12_10" localSheetId="7">[1]TLPPOCT!#REF!</definedName>
    <definedName name="_2_12_10">[1]TLPPOCT!#REF!</definedName>
    <definedName name="_2_12_11" localSheetId="10">[1]TLPPOCT!#REF!</definedName>
    <definedName name="_2_12_11" localSheetId="7">[1]TLPPOCT!#REF!</definedName>
    <definedName name="_2_12_11">[1]TLPPOCT!#REF!</definedName>
    <definedName name="_2_12_8" localSheetId="10">[1]TLPPOCT!#REF!</definedName>
    <definedName name="_2_12_8" localSheetId="7">[1]TLPPOCT!#REF!</definedName>
    <definedName name="_2_12_8">[1]TLPPOCT!#REF!</definedName>
    <definedName name="_2_12_9" localSheetId="10">[1]TLPPOCT!#REF!</definedName>
    <definedName name="_2_12_9" localSheetId="7">[1]TLPPOCT!#REF!</definedName>
    <definedName name="_2_12_9">[1]TLPPOCT!#REF!</definedName>
    <definedName name="_2_13" localSheetId="10">[1]TLPPOCT!#REF!</definedName>
    <definedName name="_2_13" localSheetId="7">[1]TLPPOCT!#REF!</definedName>
    <definedName name="_2_13">[1]TLPPOCT!#REF!</definedName>
    <definedName name="_2_13_10" localSheetId="10">[1]TLPPOCT!#REF!</definedName>
    <definedName name="_2_13_10" localSheetId="7">[1]TLPPOCT!#REF!</definedName>
    <definedName name="_2_13_10">[1]TLPPOCT!#REF!</definedName>
    <definedName name="_2_13_11" localSheetId="10">[1]TLPPOCT!#REF!</definedName>
    <definedName name="_2_13_11" localSheetId="7">[1]TLPPOCT!#REF!</definedName>
    <definedName name="_2_13_11">[1]TLPPOCT!#REF!</definedName>
    <definedName name="_2_13_8" localSheetId="10">[1]TLPPOCT!#REF!</definedName>
    <definedName name="_2_13_8" localSheetId="7">[1]TLPPOCT!#REF!</definedName>
    <definedName name="_2_13_8">[1]TLPPOCT!#REF!</definedName>
    <definedName name="_2_13_9" localSheetId="10">[1]TLPPOCT!#REF!</definedName>
    <definedName name="_2_13_9" localSheetId="7">[1]TLPPOCT!#REF!</definedName>
    <definedName name="_2_13_9">[1]TLPPOCT!#REF!</definedName>
    <definedName name="_2_2" localSheetId="10">[1]TLPPOCT!#REF!</definedName>
    <definedName name="_2_2" localSheetId="7">[1]TLPPOCT!#REF!</definedName>
    <definedName name="_2_2">[1]TLPPOCT!#REF!</definedName>
    <definedName name="_2_2_1" localSheetId="10">[19]Recovered_Sheet5!#REF!</definedName>
    <definedName name="_2_2_1" localSheetId="7">[19]Recovered_Sheet5!#REF!</definedName>
    <definedName name="_2_2_1">[19]Recovered_Sheet5!#REF!</definedName>
    <definedName name="_2_2_10" localSheetId="10">[1]TLPPOCT!#REF!</definedName>
    <definedName name="_2_2_10" localSheetId="7">[1]TLPPOCT!#REF!</definedName>
    <definedName name="_2_2_10">[1]TLPPOCT!#REF!</definedName>
    <definedName name="_2_2_11" localSheetId="10">[1]TLPPOCT!#REF!</definedName>
    <definedName name="_2_2_11" localSheetId="7">[1]TLPPOCT!#REF!</definedName>
    <definedName name="_2_2_11">[1]TLPPOCT!#REF!</definedName>
    <definedName name="_2_2_8" localSheetId="10">[1]TLPPOCT!#REF!</definedName>
    <definedName name="_2_2_8" localSheetId="7">[1]TLPPOCT!#REF!</definedName>
    <definedName name="_2_2_8">[1]TLPPOCT!#REF!</definedName>
    <definedName name="_2_2_9" localSheetId="10">[1]TLPPOCT!#REF!</definedName>
    <definedName name="_2_2_9" localSheetId="7">[1]TLPPOCT!#REF!</definedName>
    <definedName name="_2_2_9">[1]TLPPOCT!#REF!</definedName>
    <definedName name="_2_3" localSheetId="10">[1]TLPPOCT!#REF!</definedName>
    <definedName name="_2_3" localSheetId="7">[1]TLPPOCT!#REF!</definedName>
    <definedName name="_2_3">[1]TLPPOCT!#REF!</definedName>
    <definedName name="_2_3_10" localSheetId="10">[1]TLPPOCT!#REF!</definedName>
    <definedName name="_2_3_10" localSheetId="7">[1]TLPPOCT!#REF!</definedName>
    <definedName name="_2_3_10">[1]TLPPOCT!#REF!</definedName>
    <definedName name="_2_3_11" localSheetId="10">[1]TLPPOCT!#REF!</definedName>
    <definedName name="_2_3_11" localSheetId="7">[1]TLPPOCT!#REF!</definedName>
    <definedName name="_2_3_11">[1]TLPPOCT!#REF!</definedName>
    <definedName name="_2_3_8" localSheetId="10">[1]TLPPOCT!#REF!</definedName>
    <definedName name="_2_3_8" localSheetId="7">[1]TLPPOCT!#REF!</definedName>
    <definedName name="_2_3_8">[1]TLPPOCT!#REF!</definedName>
    <definedName name="_2_3_9" localSheetId="10">[1]TLPPOCT!#REF!</definedName>
    <definedName name="_2_3_9" localSheetId="7">[1]TLPPOCT!#REF!</definedName>
    <definedName name="_2_3_9">[1]TLPPOCT!#REF!</definedName>
    <definedName name="_2_6" localSheetId="10">[1]TLPPOCT!#REF!</definedName>
    <definedName name="_2_6" localSheetId="7">[1]TLPPOCT!#REF!</definedName>
    <definedName name="_2_6">[1]TLPPOCT!#REF!</definedName>
    <definedName name="_2_6_10" localSheetId="10">[1]TLPPOCT!#REF!</definedName>
    <definedName name="_2_6_10" localSheetId="7">[1]TLPPOCT!#REF!</definedName>
    <definedName name="_2_6_10">[1]TLPPOCT!#REF!</definedName>
    <definedName name="_2_6_11" localSheetId="10">[1]TLPPOCT!#REF!</definedName>
    <definedName name="_2_6_11" localSheetId="7">[1]TLPPOCT!#REF!</definedName>
    <definedName name="_2_6_11">[1]TLPPOCT!#REF!</definedName>
    <definedName name="_2_6_8" localSheetId="10">[1]TLPPOCT!#REF!</definedName>
    <definedName name="_2_6_8" localSheetId="7">[1]TLPPOCT!#REF!</definedName>
    <definedName name="_2_6_8">[1]TLPPOCT!#REF!</definedName>
    <definedName name="_2_6_9" localSheetId="10">[1]TLPPOCT!#REF!</definedName>
    <definedName name="_2_6_9" localSheetId="7">[1]TLPPOCT!#REF!</definedName>
    <definedName name="_2_6_9">[1]TLPPOCT!#REF!</definedName>
    <definedName name="_2_7" localSheetId="10">[1]TLPPOCT!#REF!</definedName>
    <definedName name="_2_7" localSheetId="7">[1]TLPPOCT!#REF!</definedName>
    <definedName name="_2_7">[1]TLPPOCT!#REF!</definedName>
    <definedName name="_2_7_10" localSheetId="10">[1]TLPPOCT!#REF!</definedName>
    <definedName name="_2_7_10" localSheetId="7">[1]TLPPOCT!#REF!</definedName>
    <definedName name="_2_7_10">[1]TLPPOCT!#REF!</definedName>
    <definedName name="_2_7_11" localSheetId="10">[1]TLPPOCT!#REF!</definedName>
    <definedName name="_2_7_11" localSheetId="7">[1]TLPPOCT!#REF!</definedName>
    <definedName name="_2_7_11">[1]TLPPOCT!#REF!</definedName>
    <definedName name="_2_7_8" localSheetId="10">[1]TLPPOCT!#REF!</definedName>
    <definedName name="_2_7_8" localSheetId="7">[1]TLPPOCT!#REF!</definedName>
    <definedName name="_2_7_8">[1]TLPPOCT!#REF!</definedName>
    <definedName name="_2_7_9" localSheetId="10">[1]TLPPOCT!#REF!</definedName>
    <definedName name="_2_7_9" localSheetId="7">[1]TLPPOCT!#REF!</definedName>
    <definedName name="_2_7_9">[1]TLPPOCT!#REF!</definedName>
    <definedName name="_2_8" localSheetId="10">[18]TLPPOCT!#REF!</definedName>
    <definedName name="_2_8" localSheetId="7">[18]TLPPOCT!#REF!</definedName>
    <definedName name="_2_8">[18]TLPPOCT!#REF!</definedName>
    <definedName name="_2_8_10" localSheetId="10">[1]TLPPOCT!#REF!</definedName>
    <definedName name="_2_8_10" localSheetId="7">[1]TLPPOCT!#REF!</definedName>
    <definedName name="_2_8_10">[1]TLPPOCT!#REF!</definedName>
    <definedName name="_2_8_11" localSheetId="10">[1]TLPPOCT!#REF!</definedName>
    <definedName name="_2_8_11" localSheetId="7">[1]TLPPOCT!#REF!</definedName>
    <definedName name="_2_8_11">[1]TLPPOCT!#REF!</definedName>
    <definedName name="_2_8_8" localSheetId="10">[1]TLPPOCT!#REF!</definedName>
    <definedName name="_2_8_8" localSheetId="7">[1]TLPPOCT!#REF!</definedName>
    <definedName name="_2_8_8">[1]TLPPOCT!#REF!</definedName>
    <definedName name="_2_8_9" localSheetId="10">[1]TLPPOCT!#REF!</definedName>
    <definedName name="_2_8_9" localSheetId="7">[1]TLPPOCT!#REF!</definedName>
    <definedName name="_2_8_9">[1]TLPPOCT!#REF!</definedName>
    <definedName name="_2_9" localSheetId="10">[18]TLPPOCT!#REF!</definedName>
    <definedName name="_2_9" localSheetId="7">[18]TLPPOCT!#REF!</definedName>
    <definedName name="_2_9">[18]TLPPOCT!#REF!</definedName>
    <definedName name="_2_9_10" localSheetId="10">[1]TLPPOCT!#REF!</definedName>
    <definedName name="_2_9_10" localSheetId="7">[1]TLPPOCT!#REF!</definedName>
    <definedName name="_2_9_10">[1]TLPPOCT!#REF!</definedName>
    <definedName name="_2_9_11" localSheetId="10">[1]TLPPOCT!#REF!</definedName>
    <definedName name="_2_9_11" localSheetId="7">[1]TLPPOCT!#REF!</definedName>
    <definedName name="_2_9_11">[1]TLPPOCT!#REF!</definedName>
    <definedName name="_2_9_8" localSheetId="10">[1]TLPPOCT!#REF!</definedName>
    <definedName name="_2_9_8" localSheetId="7">[1]TLPPOCT!#REF!</definedName>
    <definedName name="_2_9_8">[1]TLPPOCT!#REF!</definedName>
    <definedName name="_2_9_9" localSheetId="10">[1]TLPPOCT!#REF!</definedName>
    <definedName name="_2_9_9" localSheetId="7">[1]TLPPOCT!#REF!</definedName>
    <definedName name="_2_9_9">[1]TLPPOCT!#REF!</definedName>
    <definedName name="_20_1_10_2" localSheetId="10">#REF!</definedName>
    <definedName name="_20_1_10_2" localSheetId="7">#REF!</definedName>
    <definedName name="_20_1_10_2">#REF!</definedName>
    <definedName name="_20_1_9_2" localSheetId="10">#REF!</definedName>
    <definedName name="_20_1_9_2" localSheetId="7">#REF!</definedName>
    <definedName name="_20_1_9_2">#REF!</definedName>
    <definedName name="_20_Excel_BuiltIn__FilterDatabase_9_1" localSheetId="10">#REF!</definedName>
    <definedName name="_20_Excel_BuiltIn__FilterDatabase_9_1" localSheetId="7">#REF!</definedName>
    <definedName name="_20_Excel_BuiltIn__FilterDatabase_9_1">#REF!</definedName>
    <definedName name="_21_Excel_BuiltIn_Database_1" localSheetId="10">#REF!</definedName>
    <definedName name="_21_Excel_BuiltIn_Database_1" localSheetId="7">#REF!</definedName>
    <definedName name="_21_Excel_BuiltIn_Database_1">#REF!</definedName>
    <definedName name="_22_2_1" localSheetId="10">[20]TLPPOCT!#REF!</definedName>
    <definedName name="_22_2_1" localSheetId="7">[20]TLPPOCT!#REF!</definedName>
    <definedName name="_22_2_1">[20]TLPPOCT!#REF!</definedName>
    <definedName name="_22_Excel_BuiltIn_Database_1_1" localSheetId="10">#REF!</definedName>
    <definedName name="_22_Excel_BuiltIn_Database_1_1" localSheetId="7">#REF!</definedName>
    <definedName name="_22_Excel_BuiltIn_Database_1_1">#REF!</definedName>
    <definedName name="_23_Excel_BuiltIn_Database_1_11_1" localSheetId="10">#REF!</definedName>
    <definedName name="_23_Excel_BuiltIn_Database_1_11_1" localSheetId="7">#REF!</definedName>
    <definedName name="_23_Excel_BuiltIn_Database_1_11_1">#REF!</definedName>
    <definedName name="_24_2_1_1" localSheetId="10">[1]TLPPOCT!#REF!</definedName>
    <definedName name="_24_2_1_1" localSheetId="7">[1]TLPPOCT!#REF!</definedName>
    <definedName name="_24_2_1_1">[1]TLPPOCT!#REF!</definedName>
    <definedName name="_24_Excel_BuiltIn_Database_1_6_1" localSheetId="10">#REF!</definedName>
    <definedName name="_24_Excel_BuiltIn_Database_1_6_1" localSheetId="7">#REF!</definedName>
    <definedName name="_24_Excel_BuiltIn_Database_1_6_1">#REF!</definedName>
    <definedName name="_25_1_11_1" localSheetId="10">#REF!</definedName>
    <definedName name="_25_1_11_1" localSheetId="7">#REF!</definedName>
    <definedName name="_25_1_11_1">#REF!</definedName>
    <definedName name="_25_Excel_BuiltIn_Print_Area_3_1" localSheetId="10">#REF!</definedName>
    <definedName name="_25_Excel_BuiltIn_Print_Area_3_1" localSheetId="7">#REF!</definedName>
    <definedName name="_25_Excel_BuiltIn_Print_Area_3_1">#REF!</definedName>
    <definedName name="_26_2_10_1" localSheetId="10">[20]TLPPOCT!#REF!</definedName>
    <definedName name="_26_2_10_1" localSheetId="7">[20]TLPPOCT!#REF!</definedName>
    <definedName name="_26_2_10_1">[20]TLPPOCT!#REF!</definedName>
    <definedName name="_26_Excel_BuiltIn_Print_Area_4_1" localSheetId="10">#REF!</definedName>
    <definedName name="_26_Excel_BuiltIn_Print_Area_4_1" localSheetId="7">#REF!</definedName>
    <definedName name="_26_Excel_BuiltIn_Print_Area_4_1">#REF!</definedName>
    <definedName name="_27_p_1" localSheetId="10">#REF!</definedName>
    <definedName name="_27_p_1" localSheetId="7">#REF!</definedName>
    <definedName name="_27_p_1">#REF!</definedName>
    <definedName name="_28_2_10_2" localSheetId="10">[20]TLPPOCT!#REF!</definedName>
    <definedName name="_28_2_10_2" localSheetId="7">[20]TLPPOCT!#REF!</definedName>
    <definedName name="_28_2_10_2">[20]TLPPOCT!#REF!</definedName>
    <definedName name="_28Excel_BuiltIn__FilterDatabase_10_1" localSheetId="10">#REF!</definedName>
    <definedName name="_28Excel_BuiltIn__FilterDatabase_10_1" localSheetId="7">#REF!</definedName>
    <definedName name="_28Excel_BuiltIn__FilterDatabase_10_1">#REF!</definedName>
    <definedName name="_29Excel_BuiltIn__FilterDatabase_11_1" localSheetId="10">#REF!</definedName>
    <definedName name="_29Excel_BuiltIn__FilterDatabase_11_1" localSheetId="7">#REF!</definedName>
    <definedName name="_29Excel_BuiltIn__FilterDatabase_11_1">#REF!</definedName>
    <definedName name="_3___2_1" localSheetId="10">[1]TLPPOCT!#REF!</definedName>
    <definedName name="_3___2_1" localSheetId="7">[1]TLPPOCT!#REF!</definedName>
    <definedName name="_3___2_1">[1]TLPPOCT!#REF!</definedName>
    <definedName name="_3_2_1" localSheetId="10">[17]TLPPOCT!#REF!</definedName>
    <definedName name="_3_2_1" localSheetId="7">[17]TLPPOCT!#REF!</definedName>
    <definedName name="_3_2_1">[17]TLPPOCT!#REF!</definedName>
    <definedName name="_30_1_11_2" localSheetId="10">#REF!</definedName>
    <definedName name="_30_1_11_2" localSheetId="7">#REF!</definedName>
    <definedName name="_30_1_11_2">#REF!</definedName>
    <definedName name="_30_2_11_1" localSheetId="10">[20]TLPPOCT!#REF!</definedName>
    <definedName name="_30_2_11_1" localSheetId="7">[20]TLPPOCT!#REF!</definedName>
    <definedName name="_30_2_11_1">[20]TLPPOCT!#REF!</definedName>
    <definedName name="_30Excel_BuiltIn__FilterDatabase_9_1" localSheetId="10">#REF!</definedName>
    <definedName name="_30Excel_BuiltIn__FilterDatabase_9_1" localSheetId="7">#REF!</definedName>
    <definedName name="_30Excel_BuiltIn__FilterDatabase_9_1">#REF!</definedName>
    <definedName name="_31Excel_BuiltIn_Database_1" localSheetId="10">#REF!</definedName>
    <definedName name="_31Excel_BuiltIn_Database_1" localSheetId="7">#REF!</definedName>
    <definedName name="_31Excel_BuiltIn_Database_1">#REF!</definedName>
    <definedName name="_32_2_11_2" localSheetId="10">[20]TLPPOCT!#REF!</definedName>
    <definedName name="_32_2_11_2" localSheetId="7">[20]TLPPOCT!#REF!</definedName>
    <definedName name="_32_2_11_2">[20]TLPPOCT!#REF!</definedName>
    <definedName name="_32Excel_BuiltIn_Database_1_1" localSheetId="10">#REF!</definedName>
    <definedName name="_32Excel_BuiltIn_Database_1_1" localSheetId="7">#REF!</definedName>
    <definedName name="_32Excel_BuiltIn_Database_1_1">#REF!</definedName>
    <definedName name="_33Excel_BuiltIn_Database_1_11_1" localSheetId="10">#REF!</definedName>
    <definedName name="_33Excel_BuiltIn_Database_1_11_1" localSheetId="7">#REF!</definedName>
    <definedName name="_33Excel_BuiltIn_Database_1_11_1">#REF!</definedName>
    <definedName name="_34_2_8_1" localSheetId="10">[20]TLPPOCT!#REF!</definedName>
    <definedName name="_34_2_8_1" localSheetId="7">[20]TLPPOCT!#REF!</definedName>
    <definedName name="_34_2_8_1">[20]TLPPOCT!#REF!</definedName>
    <definedName name="_34Excel_BuiltIn_Database_1_6_1" localSheetId="10">#REF!</definedName>
    <definedName name="_34Excel_BuiltIn_Database_1_6_1" localSheetId="7">#REF!</definedName>
    <definedName name="_34Excel_BuiltIn_Database_1_6_1">#REF!</definedName>
    <definedName name="_35_1_8_1" localSheetId="10">#REF!</definedName>
    <definedName name="_35_1_8_1" localSheetId="7">#REF!</definedName>
    <definedName name="_35_1_8_1">#REF!</definedName>
    <definedName name="_35Excel_BuiltIn_Print_Area_3_1" localSheetId="10">#REF!</definedName>
    <definedName name="_35Excel_BuiltIn_Print_Area_3_1" localSheetId="7">#REF!</definedName>
    <definedName name="_35Excel_BuiltIn_Print_Area_3_1">#REF!</definedName>
    <definedName name="_36_2_8_2" localSheetId="10">[20]TLPPOCT!#REF!</definedName>
    <definedName name="_36_2_8_2" localSheetId="7">[20]TLPPOCT!#REF!</definedName>
    <definedName name="_36_2_8_2">[20]TLPPOCT!#REF!</definedName>
    <definedName name="_36Excel_BuiltIn_Print_Area_4_1" localSheetId="10">#REF!</definedName>
    <definedName name="_36Excel_BuiltIn_Print_Area_4_1" localSheetId="7">#REF!</definedName>
    <definedName name="_36Excel_BuiltIn_Print_Area_4_1">#REF!</definedName>
    <definedName name="_38_2_9_1" localSheetId="10">[20]TLPPOCT!#REF!</definedName>
    <definedName name="_38_2_9_1" localSheetId="7">[20]TLPPOCT!#REF!</definedName>
    <definedName name="_38_2_9_1">[20]TLPPOCT!#REF!</definedName>
    <definedName name="_4___2_1_1" localSheetId="10">[1]TLPPOCT!#REF!</definedName>
    <definedName name="_4___2_1_1" localSheetId="7">[1]TLPPOCT!#REF!</definedName>
    <definedName name="_4___2_1_1">[1]TLPPOCT!#REF!</definedName>
    <definedName name="_4_1_1_1" localSheetId="10">#REF!</definedName>
    <definedName name="_4_1_1_1" localSheetId="7">#REF!</definedName>
    <definedName name="_4_1_1_1">#REF!</definedName>
    <definedName name="_4_2_1_1" localSheetId="10">[17]TLPPOCT!#REF!</definedName>
    <definedName name="_4_2_1_1" localSheetId="7">[17]TLPPOCT!#REF!</definedName>
    <definedName name="_4_2_1_1">[17]TLPPOCT!#REF!</definedName>
    <definedName name="_40_1_8_2" localSheetId="10">#REF!</definedName>
    <definedName name="_40_1_8_2" localSheetId="7">#REF!</definedName>
    <definedName name="_40_1_8_2">#REF!</definedName>
    <definedName name="_40_2_9_2" localSheetId="10">[20]TLPPOCT!#REF!</definedName>
    <definedName name="_40_2_9_2" localSheetId="7">[20]TLPPOCT!#REF!</definedName>
    <definedName name="_40_2_9_2">[20]TLPPOCT!#REF!</definedName>
    <definedName name="_41_a_1" localSheetId="10">#REF!</definedName>
    <definedName name="_41_a_1" localSheetId="7">#REF!</definedName>
    <definedName name="_41_a_1">#REF!</definedName>
    <definedName name="_42_b_1" localSheetId="10">#REF!</definedName>
    <definedName name="_42_b_1" localSheetId="7">#REF!</definedName>
    <definedName name="_42_b_1">#REF!</definedName>
    <definedName name="_43_p_1" localSheetId="10">#REF!</definedName>
    <definedName name="_43_p_1" localSheetId="7">#REF!</definedName>
    <definedName name="_43_p_1">#REF!</definedName>
    <definedName name="_44Excel_BuiltIn_Database_1" localSheetId="10">#REF!</definedName>
    <definedName name="_44Excel_BuiltIn_Database_1" localSheetId="7">#REF!</definedName>
    <definedName name="_44Excel_BuiltIn_Database_1">#REF!</definedName>
    <definedName name="_45_1_9_1" localSheetId="10">#REF!</definedName>
    <definedName name="_45_1_9_1" localSheetId="7">#REF!</definedName>
    <definedName name="_45_1_9_1">#REF!</definedName>
    <definedName name="_45Excel_BuiltIn_Database_10_1" localSheetId="10">#REF!</definedName>
    <definedName name="_45Excel_BuiltIn_Database_10_1" localSheetId="7">#REF!</definedName>
    <definedName name="_45Excel_BuiltIn_Database_10_1">#REF!</definedName>
    <definedName name="_46Excel_BuiltIn_Database_11_1" localSheetId="10">#REF!</definedName>
    <definedName name="_46Excel_BuiltIn_Database_11_1" localSheetId="7">#REF!</definedName>
    <definedName name="_46Excel_BuiltIn_Database_11_1">#REF!</definedName>
    <definedName name="_47Excel_BuiltIn_Database_8_1" localSheetId="10">#REF!</definedName>
    <definedName name="_47Excel_BuiltIn_Database_8_1" localSheetId="7">#REF!</definedName>
    <definedName name="_47Excel_BuiltIn_Database_8_1">#REF!</definedName>
    <definedName name="_48Excel_BuiltIn_Database_9_1" localSheetId="10">#REF!</definedName>
    <definedName name="_48Excel_BuiltIn_Database_9_1" localSheetId="7">#REF!</definedName>
    <definedName name="_48Excel_BuiltIn_Database_9_1">#REF!</definedName>
    <definedName name="_5__a_1" localSheetId="10">#REF!</definedName>
    <definedName name="_5__a_1" localSheetId="7">#REF!</definedName>
    <definedName name="_5__a_1">#REF!</definedName>
    <definedName name="_5_1_1" localSheetId="10">#REF!</definedName>
    <definedName name="_5_1_1" localSheetId="7">#REF!</definedName>
    <definedName name="_5_1_1">#REF!</definedName>
    <definedName name="_5_a_1" localSheetId="10">#REF!</definedName>
    <definedName name="_5_a_1" localSheetId="7">#REF!</definedName>
    <definedName name="_5_a_1">#REF!</definedName>
    <definedName name="_50_1_9_2" localSheetId="10">#REF!</definedName>
    <definedName name="_50_1_9_2" localSheetId="7">#REF!</definedName>
    <definedName name="_50_1_9_2">#REF!</definedName>
    <definedName name="_50work_pp_0601_10_1" localSheetId="10">[20]TLPPOCT!#REF!</definedName>
    <definedName name="_50work_pp_0601_10_1" localSheetId="7">[20]TLPPOCT!#REF!</definedName>
    <definedName name="_50work_pp_0601_10_1">[20]TLPPOCT!#REF!</definedName>
    <definedName name="_52work_pp_0601_11_1" localSheetId="10">[20]TLPPOCT!#REF!</definedName>
    <definedName name="_52work_pp_0601_11_1" localSheetId="7">[20]TLPPOCT!#REF!</definedName>
    <definedName name="_52work_pp_0601_11_1">[20]TLPPOCT!#REF!</definedName>
    <definedName name="_54work_pp_0601_8_1" localSheetId="10">[20]TLPPOCT!#REF!</definedName>
    <definedName name="_54work_pp_0601_8_1" localSheetId="7">[20]TLPPOCT!#REF!</definedName>
    <definedName name="_54work_pp_0601_8_1">[20]TLPPOCT!#REF!</definedName>
    <definedName name="_55_2_1" localSheetId="10">[1]TLPPOCT!#REF!</definedName>
    <definedName name="_55_2_1" localSheetId="7">[1]TLPPOCT!#REF!</definedName>
    <definedName name="_55_2_1">[1]TLPPOCT!#REF!</definedName>
    <definedName name="_56work_pp_0601_9_1" localSheetId="10">[20]TLPPOCT!#REF!</definedName>
    <definedName name="_56work_pp_0601_9_1" localSheetId="7">[20]TLPPOCT!#REF!</definedName>
    <definedName name="_56work_pp_0601_9_1">[20]TLPPOCT!#REF!</definedName>
    <definedName name="_6__a_1_1" localSheetId="10">#REF!</definedName>
    <definedName name="_6__a_1_1" localSheetId="7">#REF!</definedName>
    <definedName name="_6__a_1_1">#REF!</definedName>
    <definedName name="_6_1_10_1" localSheetId="10">#REF!</definedName>
    <definedName name="_6_1_10_1" localSheetId="7">#REF!</definedName>
    <definedName name="_6_1_10_1">#REF!</definedName>
    <definedName name="_6_a_1_1" localSheetId="10">#REF!</definedName>
    <definedName name="_6_a_1_1" localSheetId="7">#REF!</definedName>
    <definedName name="_6_a_1_1">#REF!</definedName>
    <definedName name="_60_2_1_1" localSheetId="10">[21]TLPPOCT!#REF!</definedName>
    <definedName name="_60_2_1_1" localSheetId="7">[21]TLPPOCT!#REF!</definedName>
    <definedName name="_60_2_1_1">[21]TLPPOCT!#REF!</definedName>
    <definedName name="_65_2_10_1" localSheetId="10">[1]TLPPOCT!#REF!</definedName>
    <definedName name="_65_2_10_1" localSheetId="7">[1]TLPPOCT!#REF!</definedName>
    <definedName name="_65_2_10_1">[1]TLPPOCT!#REF!</definedName>
    <definedName name="_7__b_1" localSheetId="10">#REF!</definedName>
    <definedName name="_7__b_1" localSheetId="7">#REF!</definedName>
    <definedName name="_7__b_1">#REF!</definedName>
    <definedName name="_7_b_1" localSheetId="10">#REF!</definedName>
    <definedName name="_7_b_1" localSheetId="7">#REF!</definedName>
    <definedName name="_7_b_1">#REF!</definedName>
    <definedName name="_70_2_10_2" localSheetId="10">[1]TLPPOCT!#REF!</definedName>
    <definedName name="_70_2_10_2" localSheetId="7">[1]TLPPOCT!#REF!</definedName>
    <definedName name="_70_2_10_2">[1]TLPPOCT!#REF!</definedName>
    <definedName name="_75_2_11_1" localSheetId="10">[1]TLPPOCT!#REF!</definedName>
    <definedName name="_75_2_11_1" localSheetId="7">[1]TLPPOCT!#REF!</definedName>
    <definedName name="_75_2_11_1">[1]TLPPOCT!#REF!</definedName>
    <definedName name="_8__b_1_1" localSheetId="10">#REF!</definedName>
    <definedName name="_8__b_1_1" localSheetId="7">#REF!</definedName>
    <definedName name="_8__b_1_1">#REF!</definedName>
    <definedName name="_8_1_10_2" localSheetId="10">#REF!</definedName>
    <definedName name="_8_1_10_2" localSheetId="7">#REF!</definedName>
    <definedName name="_8_1_10_2">#REF!</definedName>
    <definedName name="_8_b_1_1" localSheetId="10">#REF!</definedName>
    <definedName name="_8_b_1_1" localSheetId="7">#REF!</definedName>
    <definedName name="_8_b_1_1">#REF!</definedName>
    <definedName name="_80_2_11_2" localSheetId="10">[1]TLPPOCT!#REF!</definedName>
    <definedName name="_80_2_11_2" localSheetId="7">[1]TLPPOCT!#REF!</definedName>
    <definedName name="_80_2_11_2">[1]TLPPOCT!#REF!</definedName>
    <definedName name="_8485G">'[7]Stationwise Thermal _ Hydel Gen'!$GR$4:$HK$9</definedName>
    <definedName name="_85_2_8_1" localSheetId="10">[1]TLPPOCT!#REF!</definedName>
    <definedName name="_85_2_8_1" localSheetId="7">[1]TLPPOCT!#REF!</definedName>
    <definedName name="_85_2_8_1">[1]TLPPOCT!#REF!</definedName>
    <definedName name="_9__p_1" localSheetId="10">#REF!</definedName>
    <definedName name="_9__p_1" localSheetId="7">#REF!</definedName>
    <definedName name="_9__p_1">#REF!</definedName>
    <definedName name="_9_p_1" localSheetId="10">#REF!</definedName>
    <definedName name="_9_p_1" localSheetId="7">#REF!</definedName>
    <definedName name="_9_p_1">#REF!</definedName>
    <definedName name="_90_2_8_2" localSheetId="10">[1]TLPPOCT!#REF!</definedName>
    <definedName name="_90_2_8_2" localSheetId="7">[1]TLPPOCT!#REF!</definedName>
    <definedName name="_90_2_8_2">[1]TLPPOCT!#REF!</definedName>
    <definedName name="_95_2_9_1" localSheetId="10">[1]TLPPOCT!#REF!</definedName>
    <definedName name="_95_2_9_1" localSheetId="7">[1]TLPPOCT!#REF!</definedName>
    <definedName name="_95_2_9_1">[1]TLPPOCT!#REF!</definedName>
    <definedName name="_a" localSheetId="10">#REF!</definedName>
    <definedName name="_a" localSheetId="7">#REF!</definedName>
    <definedName name="_a">#REF!</definedName>
    <definedName name="_a_1" localSheetId="10">#REF!</definedName>
    <definedName name="_a_1" localSheetId="7">#REF!</definedName>
    <definedName name="_a_1">#REF!</definedName>
    <definedName name="_a_1_11" localSheetId="10">#REF!</definedName>
    <definedName name="_a_1_11" localSheetId="7">#REF!</definedName>
    <definedName name="_a_1_11">#REF!</definedName>
    <definedName name="_a_1_6" localSheetId="10">#REF!</definedName>
    <definedName name="_a_1_6" localSheetId="7">#REF!</definedName>
    <definedName name="_a_1_6">#REF!</definedName>
    <definedName name="_a_10" localSheetId="10">#REF!</definedName>
    <definedName name="_a_10" localSheetId="7">#REF!</definedName>
    <definedName name="_a_10">#REF!</definedName>
    <definedName name="_a_11" localSheetId="10">#REF!</definedName>
    <definedName name="_a_11" localSheetId="7">#REF!</definedName>
    <definedName name="_a_11">#REF!</definedName>
    <definedName name="_b" localSheetId="10">#REF!</definedName>
    <definedName name="_b" localSheetId="7">#REF!</definedName>
    <definedName name="_b">#REF!</definedName>
    <definedName name="_b_1" localSheetId="10">#REF!</definedName>
    <definedName name="_b_1" localSheetId="7">#REF!</definedName>
    <definedName name="_b_1">#REF!</definedName>
    <definedName name="_b_10" localSheetId="10">#REF!</definedName>
    <definedName name="_b_10" localSheetId="7">#REF!</definedName>
    <definedName name="_b_10">#REF!</definedName>
    <definedName name="_b_11" localSheetId="10">#REF!</definedName>
    <definedName name="_b_11" localSheetId="7">#REF!</definedName>
    <definedName name="_b_11">#REF!</definedName>
    <definedName name="_brh1" localSheetId="10" hidden="1">{"'Sheet1'!$A$4386:$N$4591"}</definedName>
    <definedName name="_brh1" localSheetId="7" hidden="1">{"'Sheet1'!$A$4386:$N$4591"}</definedName>
    <definedName name="_brh1" hidden="1">{"'Sheet1'!$A$4386:$N$4591"}</definedName>
    <definedName name="_BSD1">"$#REF!.$D$9:$F$81"</definedName>
    <definedName name="_BSD2">"$#REF!.$D$9:$F$81"</definedName>
    <definedName name="_C">"$#REF!.$IE$850:$IE$863"</definedName>
    <definedName name="_CZ1">[6]data!$F$721</definedName>
    <definedName name="_Dist_Bin" localSheetId="10" hidden="1">#REF!</definedName>
    <definedName name="_Dist_Bin" localSheetId="7" hidden="1">#REF!</definedName>
    <definedName name="_Dist_Bin" hidden="1">#REF!</definedName>
    <definedName name="_Dist_Values" localSheetId="10" hidden="1">#REF!</definedName>
    <definedName name="_Dist_Values" localSheetId="7" hidden="1">#REF!</definedName>
    <definedName name="_Dist_Values" hidden="1">#REF!</definedName>
    <definedName name="_f">"$#REF!.$IT$8194"</definedName>
    <definedName name="_Fill" localSheetId="10" hidden="1">#REF!</definedName>
    <definedName name="_Fill" localSheetId="7" hidden="1">#REF!</definedName>
    <definedName name="_Fill" hidden="1">#REF!</definedName>
    <definedName name="_xlnm._FilterDatabase" hidden="1">[22]Dom!$E$9:$S$13</definedName>
    <definedName name="_H">"'file:///G:/Data/ICEA/EMR YEARLY/EMR2005-06.XLS'#$'STN WISE EMR'.$#REF!$#REF!"</definedName>
    <definedName name="_H_4">"'file:///C:/Documents and Settings/Valued Acer Customer/Desktop/Data/ICEA/EMR YEARLY/EMR2005-06.XLS'#$'STN WISE EMR'.$#REF!$#REF!"</definedName>
    <definedName name="_H_5">"'file:///C:/Documents and Settings/Valued Acer Customer/Desktop/Data/ICEA/EMR YEARLY/EMR2005-06.XLS'#$'STN WISE EMR'.$#REF!$#REF!"</definedName>
    <definedName name="_IED1">"$#REF!.$D$9:$F$49"</definedName>
    <definedName name="_IED2">"$#REF!.$D$9:$F$49"</definedName>
    <definedName name="_Iz65536" localSheetId="10">#REF!</definedName>
    <definedName name="_Iz65536" localSheetId="7">#REF!</definedName>
    <definedName name="_Iz65536">#REF!</definedName>
    <definedName name="_Key1" localSheetId="10" hidden="1">[15]zpF0001!$E$39:$E$78</definedName>
    <definedName name="_Key1" localSheetId="7" hidden="1">[15]zpF0001!$E$39:$E$78</definedName>
    <definedName name="_Key1" hidden="1">[15]zpF0001!$E$39:$E$78</definedName>
    <definedName name="_Key2" localSheetId="10" hidden="1">[15]zpF0001!$O$149:$O$158</definedName>
    <definedName name="_Key2" localSheetId="7" hidden="1">[15]zpF0001!$O$149:$O$158</definedName>
    <definedName name="_Key2" hidden="1">[15]zpF0001!$O$149:$O$158</definedName>
    <definedName name="_key3" localSheetId="10" hidden="1">'[23]mpmla wise pp01_02'!#REF!</definedName>
    <definedName name="_key3" localSheetId="7" hidden="1">'[23]mpmla wise pp01_02'!#REF!</definedName>
    <definedName name="_key3" hidden="1">'[23]mpmla wise pp01_02'!#REF!</definedName>
    <definedName name="_L">[3]DLC!$HR$111</definedName>
    <definedName name="_LD1">[3]DLC!$K$59:$AF$8180</definedName>
    <definedName name="_LD2">[3]DLC!$GR$56:$HT$8181</definedName>
    <definedName name="_LD3">[3]DLC!$HV$57:$IO$8181</definedName>
    <definedName name="_LD4">[3]DLC!$AH$32:$BE$8180</definedName>
    <definedName name="_LD5">[3]DLC!$GR$53:$HK$8180</definedName>
    <definedName name="_LD6">[3]DLC!$GR$69:$HL$8180</definedName>
    <definedName name="_LR1">"$#REF!.$I$64:$AA$186"</definedName>
    <definedName name="_LR2">"$#REF!.$I$195:$AA$217"</definedName>
    <definedName name="_Order1" hidden="1">255</definedName>
    <definedName name="_Order2" hidden="1">255</definedName>
    <definedName name="_p" localSheetId="10">#REF!</definedName>
    <definedName name="_p" localSheetId="7">#REF!</definedName>
    <definedName name="_p">#REF!</definedName>
    <definedName name="_p_1" localSheetId="10">#REF!</definedName>
    <definedName name="_p_1" localSheetId="7">#REF!</definedName>
    <definedName name="_p_1">#REF!</definedName>
    <definedName name="_PMT2" localSheetId="10" hidden="1">#REF!</definedName>
    <definedName name="_PMT2" localSheetId="7" hidden="1">#REF!</definedName>
    <definedName name="_PMT2" hidden="1">#REF!</definedName>
    <definedName name="_Q">[3]DLC!$GS$323:$GS$335</definedName>
    <definedName name="_S8" localSheetId="10">#REF!</definedName>
    <definedName name="_S8" localSheetId="7">#REF!</definedName>
    <definedName name="_S8">#REF!</definedName>
    <definedName name="_S88" localSheetId="10">#REF!</definedName>
    <definedName name="_S88" localSheetId="7">#REF!</definedName>
    <definedName name="_S88">#REF!</definedName>
    <definedName name="_S888" localSheetId="10">#REF!</definedName>
    <definedName name="_S888" localSheetId="7">#REF!</definedName>
    <definedName name="_S888">#REF!</definedName>
    <definedName name="_SCH6">"'file:///G:/201-04REL-Final.xls'#$04REL.$#REF!$#REF!"</definedName>
    <definedName name="_SF01" localSheetId="10">[13]LMAIN!#REF!</definedName>
    <definedName name="_SF01" localSheetId="7">[13]LMAIN!#REF!</definedName>
    <definedName name="_SF01">[13]LMAIN!#REF!</definedName>
    <definedName name="_SF010907" localSheetId="10">[13]LMAIN!#REF!</definedName>
    <definedName name="_SF010907" localSheetId="7">[13]LMAIN!#REF!</definedName>
    <definedName name="_SF010907">[13]LMAIN!#REF!</definedName>
    <definedName name="_SF02" localSheetId="10">[13]LMAIN!#REF!</definedName>
    <definedName name="_SF02" localSheetId="7">[13]LMAIN!#REF!</definedName>
    <definedName name="_SF02">[13]LMAIN!#REF!</definedName>
    <definedName name="_SF020506" localSheetId="10">[13]LMAIN!#REF!</definedName>
    <definedName name="_SF020506" localSheetId="7">[13]LMAIN!#REF!</definedName>
    <definedName name="_SF020506">[13]LMAIN!#REF!</definedName>
    <definedName name="_SF0209" localSheetId="10">[13]LMAIN!#REF!</definedName>
    <definedName name="_SF0209" localSheetId="7">[13]LMAIN!#REF!</definedName>
    <definedName name="_SF0209">[13]LMAIN!#REF!</definedName>
    <definedName name="_SF020907" localSheetId="10">[13]LMAIN!#REF!</definedName>
    <definedName name="_SF020907" localSheetId="7">[13]LMAIN!#REF!</definedName>
    <definedName name="_SF020907">[13]LMAIN!#REF!</definedName>
    <definedName name="_SF020912" localSheetId="10">[13]LMAIN!#REF!</definedName>
    <definedName name="_SF020912" localSheetId="7">[13]LMAIN!#REF!</definedName>
    <definedName name="_SF020912">[13]LMAIN!#REF!</definedName>
    <definedName name="_SF03" localSheetId="10">[13]LMAIN!#REF!</definedName>
    <definedName name="_SF03" localSheetId="7">[13]LMAIN!#REF!</definedName>
    <definedName name="_SF03">[13]LMAIN!#REF!</definedName>
    <definedName name="_SF030907" localSheetId="10">[13]LMAIN!#REF!</definedName>
    <definedName name="_SF030907" localSheetId="7">[13]LMAIN!#REF!</definedName>
    <definedName name="_SF030907">[13]LMAIN!#REF!</definedName>
    <definedName name="_SF044" localSheetId="10">[13]LMAIN!#REF!</definedName>
    <definedName name="_SF044" localSheetId="7">[13]LMAIN!#REF!</definedName>
    <definedName name="_SF044">[13]LMAIN!#REF!</definedName>
    <definedName name="_SF07" localSheetId="10">[13]LMAIN!#REF!</definedName>
    <definedName name="_SF07" localSheetId="7">[13]LMAIN!#REF!</definedName>
    <definedName name="_SF07">[13]LMAIN!#REF!</definedName>
    <definedName name="_SF070805" localSheetId="10">[13]LMAIN!#REF!</definedName>
    <definedName name="_SF070805" localSheetId="7">[13]LMAIN!#REF!</definedName>
    <definedName name="_SF070805">[13]LMAIN!#REF!</definedName>
    <definedName name="_SF070809" localSheetId="10">[13]LMAIN!#REF!</definedName>
    <definedName name="_SF070809" localSheetId="7">[13]LMAIN!#REF!</definedName>
    <definedName name="_SF070809">[13]LMAIN!#REF!</definedName>
    <definedName name="_SF0709" localSheetId="10">[13]LMAIN!#REF!</definedName>
    <definedName name="_SF0709" localSheetId="7">[13]LMAIN!#REF!</definedName>
    <definedName name="_SF0709">[13]LMAIN!#REF!</definedName>
    <definedName name="_SF070907" localSheetId="10">[13]LMAIN!#REF!</definedName>
    <definedName name="_SF070907" localSheetId="7">[13]LMAIN!#REF!</definedName>
    <definedName name="_SF070907">[13]LMAIN!#REF!</definedName>
    <definedName name="_SF080706" localSheetId="10">[13]LMAIN!#REF!</definedName>
    <definedName name="_SF080706" localSheetId="7">[13]LMAIN!#REF!</definedName>
    <definedName name="_SF080706">[13]LMAIN!#REF!</definedName>
    <definedName name="_SF080709" localSheetId="10">[13]LMAIN!#REF!</definedName>
    <definedName name="_SF080709" localSheetId="7">[13]LMAIN!#REF!</definedName>
    <definedName name="_SF080709">[13]LMAIN!#REF!</definedName>
    <definedName name="_SF090726" localSheetId="10">[13]LMAIN!#REF!</definedName>
    <definedName name="_SF090726" localSheetId="7">[13]LMAIN!#REF!</definedName>
    <definedName name="_SF090726">[13]LMAIN!#REF!</definedName>
    <definedName name="_SF26" localSheetId="10">[13]LMAIN!#REF!</definedName>
    <definedName name="_SF26" localSheetId="7">[13]LMAIN!#REF!</definedName>
    <definedName name="_SF26">[13]LMAIN!#REF!</definedName>
    <definedName name="_SF260907" localSheetId="10">[13]LMAIN!#REF!</definedName>
    <definedName name="_SF260907" localSheetId="7">[13]LMAIN!#REF!</definedName>
    <definedName name="_SF260907">[13]LMAIN!#REF!</definedName>
    <definedName name="_SF31" localSheetId="10">[13]LMAIN!#REF!</definedName>
    <definedName name="_SF31" localSheetId="7">[13]LMAIN!#REF!</definedName>
    <definedName name="_SF31">[13]LMAIN!#REF!</definedName>
    <definedName name="_SF3108" localSheetId="10">[13]LMAIN!#REF!</definedName>
    <definedName name="_SF3108" localSheetId="7">[13]LMAIN!#REF!</definedName>
    <definedName name="_SF3108">[13]LMAIN!#REF!</definedName>
    <definedName name="_SF310807" localSheetId="10">[13]LMAIN!#REF!</definedName>
    <definedName name="_SF310807" localSheetId="7">[13]LMAIN!#REF!</definedName>
    <definedName name="_SF310807">[13]LMAIN!#REF!</definedName>
    <definedName name="_SF3109" localSheetId="10">[13]LMAIN!#REF!</definedName>
    <definedName name="_SF3109" localSheetId="7">[13]LMAIN!#REF!</definedName>
    <definedName name="_SF3109">[13]LMAIN!#REF!</definedName>
    <definedName name="_SF310907" localSheetId="10">[13]LMAIN!#REF!</definedName>
    <definedName name="_SF310907" localSheetId="7">[13]LMAIN!#REF!</definedName>
    <definedName name="_SF310907">[13]LMAIN!#REF!</definedName>
    <definedName name="_SF33" localSheetId="10">[13]LMAIN!#REF!</definedName>
    <definedName name="_SF33" localSheetId="7">[13]LMAIN!#REF!</definedName>
    <definedName name="_SF33">[13]LMAIN!#REF!</definedName>
    <definedName name="_SFB1" localSheetId="10">[13]LMAIN!#REF!</definedName>
    <definedName name="_SFB1" localSheetId="7">[13]LMAIN!#REF!</definedName>
    <definedName name="_SFB1">[13]LMAIN!#REF!</definedName>
    <definedName name="_SH1">'[7]Executive Summary _Thermal'!$A$4:$H$108</definedName>
    <definedName name="_SH10">'[7]Executive Summary _Thermal'!$A$4:$G$118</definedName>
    <definedName name="_SH11">'[7]Executive Summary _Thermal'!$A$4:$H$167</definedName>
    <definedName name="_SH2">'[7]Executive Summary _Thermal'!$A$4:$H$157</definedName>
    <definedName name="_SH3">'[7]Executive Summary _Thermal'!$A$4:$H$136</definedName>
    <definedName name="_SH4">'[7]Executive Summary _Thermal'!$A$4:$H$96</definedName>
    <definedName name="_SH5">'[7]Executive Summary _Thermal'!$A$4:$H$96</definedName>
    <definedName name="_SH6">'[7]Executive Summary _Thermal'!$A$4:$H$95</definedName>
    <definedName name="_SH7">'[7]Executive Summary _Thermal'!$A$4:$H$163</definedName>
    <definedName name="_SH8">'[7]Executive Summary _Thermal'!$A$4:$H$133</definedName>
    <definedName name="_SH9">'[7]Executive Summary _Thermal'!$A$4:$H$194</definedName>
    <definedName name="_SM09" localSheetId="10">[13]LMAIN!#REF!</definedName>
    <definedName name="_SM09" localSheetId="7">[13]LMAIN!#REF!</definedName>
    <definedName name="_SM09">[13]LMAIN!#REF!</definedName>
    <definedName name="_Sort" localSheetId="10" hidden="1">[15]zpF0001!$A$39:$CB$78</definedName>
    <definedName name="_Sort" localSheetId="7" hidden="1">[15]zpF0001!$A$39:$CB$78</definedName>
    <definedName name="_Sort" hidden="1">[15]zpF0001!$A$39:$CB$78</definedName>
    <definedName name="_SPA007" localSheetId="10">[10]TLPPOCT!#REF!</definedName>
    <definedName name="_SPA007" localSheetId="7">[10]TLPPOCT!#REF!</definedName>
    <definedName name="_SPA007">[10]TLPPOCT!#REF!</definedName>
    <definedName name="_SUM1" localSheetId="10">[13]LMAIN!#REF!</definedName>
    <definedName name="_SUM1" localSheetId="7">[13]LMAIN!#REF!</definedName>
    <definedName name="_SUM1">[13]LMAIN!#REF!</definedName>
    <definedName name="_V">"'file://Aeja/e/DATA/DATA4/DATA/ANNUAL/0203/DATA/DATA4/DATA/ANNUAL/0102/ANNUAL.XLS'#$'R_Hrs_ Since Comm'.$#REF!$#REF!"</definedName>
    <definedName name="_X">"$#REF!.$U$12"</definedName>
    <definedName name="_Yr0203" localSheetId="10">#REF!</definedName>
    <definedName name="_Yr0203" localSheetId="7">#REF!</definedName>
    <definedName name="_Yr0203">#REF!</definedName>
    <definedName name="_Yr0304" localSheetId="10">#REF!</definedName>
    <definedName name="_Yr0304" localSheetId="7">#REF!</definedName>
    <definedName name="_Yr0304">#REF!</definedName>
    <definedName name="_Z">"$#REF!.$#REF!$#REF!"</definedName>
    <definedName name="a">'[13]shp_T&amp;D_drive'!$A$1:$AE$31</definedName>
    <definedName name="a_1">[24]shp_T_D_drive!$A$1:$AE$31</definedName>
    <definedName name="a_10">[25]shp_T_D_drive!$A$1:$AE$31</definedName>
    <definedName name="a_11">[25]shp_T_D_drive!$A$1:$AE$31</definedName>
    <definedName name="a_17">[25]shp_T_D_drive!$A$1:$AE$31</definedName>
    <definedName name="a_18">[25]shp_T_D_drive!$A$1:$AE$31</definedName>
    <definedName name="a_2">[26]shp_T_D_drive!$A$1:$AE$31</definedName>
    <definedName name="A_4" localSheetId="10">"$#REF!.$IU$7803"</definedName>
    <definedName name="A_4" localSheetId="7">"$#REF!.$IU$7803"</definedName>
    <definedName name="a_4">[26]shp_T_D_drive!$A$1:$AE$31</definedName>
    <definedName name="a_5" localSheetId="10">[26]shp_T_D_drive!$A$1:$AE$31</definedName>
    <definedName name="a_5" localSheetId="7">[26]shp_T_D_drive!$A$1:$AE$31</definedName>
    <definedName name="a_5">[13]shp_T_D_drive!$A$1:$AE$31</definedName>
    <definedName name="a_6">[13]shp_T_D_drive!$A$1:$AE$31</definedName>
    <definedName name="a_8" localSheetId="10">[25]shp_T_D_drive!$A$1:$AE$31</definedName>
    <definedName name="a_8" localSheetId="7">[25]shp_T_D_drive!$A$1:$AE$31</definedName>
    <definedName name="a_8">[26]shp_T_D_drive!$A$1:$AE$31</definedName>
    <definedName name="a_9" localSheetId="10">[25]shp_T_D_drive!$A$1:$AE$31</definedName>
    <definedName name="a_9" localSheetId="7">[25]shp_T_D_drive!$A$1:$AE$31</definedName>
    <definedName name="a_9">[26]shp_T_D_drive!$A$1:$AE$31</definedName>
    <definedName name="aa">'[13]shp_T&amp;D_drive'!$A$1:$AE$31</definedName>
    <definedName name="aa_1">[24]shp_T_D_drive!$A$1:$AE$31</definedName>
    <definedName name="aa_10">[25]shp_T_D_drive!$A$1:$AE$31</definedName>
    <definedName name="aa_11">[25]shp_T_D_drive!$A$1:$AE$31</definedName>
    <definedName name="aa_17">[25]shp_T_D_drive!$A$1:$AE$31</definedName>
    <definedName name="aa_18">[25]shp_T_D_drive!$A$1:$AE$31</definedName>
    <definedName name="aa_2">[26]shp_T_D_drive!$A$1:$AE$31</definedName>
    <definedName name="aa_4">[26]shp_T_D_drive!$A$1:$AE$31</definedName>
    <definedName name="aa_5" localSheetId="10">[26]shp_T_D_drive!$A$1:$AE$31</definedName>
    <definedName name="aa_5" localSheetId="7">[26]shp_T_D_drive!$A$1:$AE$31</definedName>
    <definedName name="aa_5">[13]shp_T_D_drive!$A$1:$AE$31</definedName>
    <definedName name="aa_6">[13]shp_T_D_drive!$A$1:$AE$31</definedName>
    <definedName name="aa_8" localSheetId="10">[25]shp_T_D_drive!$A$1:$AE$31</definedName>
    <definedName name="aa_8" localSheetId="7">[25]shp_T_D_drive!$A$1:$AE$31</definedName>
    <definedName name="aa_8">[26]shp_T_D_drive!$A$1:$AE$31</definedName>
    <definedName name="aa_9" localSheetId="10">[25]shp_T_D_drive!$A$1:$AE$31</definedName>
    <definedName name="aa_9" localSheetId="7">[25]shp_T_D_drive!$A$1:$AE$31</definedName>
    <definedName name="aa_9">[26]shp_T_D_drive!$A$1:$AE$31</definedName>
    <definedName name="aaa" localSheetId="10" hidden="1">'[15]mpmla wise pp01_02'!#REF!</definedName>
    <definedName name="aaa" localSheetId="7" hidden="1">'[15]mpmla wise pp01_02'!#REF!</definedName>
    <definedName name="aaa" hidden="1">'[15]mpmla wise pp01_02'!#REF!</definedName>
    <definedName name="aaaa" localSheetId="10" hidden="1">#REF!</definedName>
    <definedName name="aaaa" localSheetId="7" hidden="1">#REF!</definedName>
    <definedName name="aaaa" hidden="1">#REF!</definedName>
    <definedName name="AB" localSheetId="10">[13]LMAIN!#REF!</definedName>
    <definedName name="AB" localSheetId="7">[13]LMAIN!#REF!</definedName>
    <definedName name="AB">[13]LMAIN!#REF!</definedName>
    <definedName name="AC" localSheetId="10">[13]LMAIN!#REF!</definedName>
    <definedName name="AC" localSheetId="7">[13]LMAIN!#REF!</definedName>
    <definedName name="AC">[13]LMAIN!#REF!</definedName>
    <definedName name="acl" localSheetId="10">[13]LMAIN!#REF!</definedName>
    <definedName name="acl" localSheetId="7">[13]LMAIN!#REF!</definedName>
    <definedName name="acl">[13]LMAIN!#REF!</definedName>
    <definedName name="ACQ" localSheetId="10">[13]LMAIN!#REF!</definedName>
    <definedName name="ACQ" localSheetId="7">[13]LMAIN!#REF!</definedName>
    <definedName name="ACQ">[13]LMAIN!#REF!</definedName>
    <definedName name="Acti" localSheetId="10" hidden="1">{"'Sheet1'!$A$4386:$N$4591"}</definedName>
    <definedName name="Acti" localSheetId="7" hidden="1">{"'Sheet1'!$A$4386:$N$4591"}</definedName>
    <definedName name="Acti" hidden="1">{"'Sheet1'!$A$4386:$N$4591"}</definedName>
    <definedName name="ACZ" localSheetId="10">[13]LMAIN!#REF!</definedName>
    <definedName name="ACZ" localSheetId="7">[13]LMAIN!#REF!</definedName>
    <definedName name="ACZ">[13]LMAIN!#REF!</definedName>
    <definedName name="AD" localSheetId="10">[13]LMAIN!#REF!</definedName>
    <definedName name="AD" localSheetId="7">[13]LMAIN!#REF!</definedName>
    <definedName name="AD">[13]LMAIN!#REF!</definedName>
    <definedName name="ADL.63">[27]Addl_40!$A$38:$I$284</definedName>
    <definedName name="ADZ" localSheetId="10">[13]LMAIN!#REF!</definedName>
    <definedName name="ADZ" localSheetId="7">[13]LMAIN!#REF!</definedName>
    <definedName name="ADZ">[13]LMAIN!#REF!</definedName>
    <definedName name="af" localSheetId="10">[13]LMAIN!#REF!</definedName>
    <definedName name="af" localSheetId="7">[13]LMAIN!#REF!</definedName>
    <definedName name="af">[13]LMAIN!#REF!</definedName>
    <definedName name="afb" localSheetId="10">[13]LMAIN!#REF!</definedName>
    <definedName name="afb" localSheetId="7">[13]LMAIN!#REF!</definedName>
    <definedName name="afb">[13]LMAIN!#REF!</definedName>
    <definedName name="afl" localSheetId="10">[13]LMAIN!#REF!</definedName>
    <definedName name="afl" localSheetId="7">[13]LMAIN!#REF!</definedName>
    <definedName name="afl">[13]LMAIN!#REF!</definedName>
    <definedName name="agmeter" localSheetId="10">#REF!</definedName>
    <definedName name="agmeter" localSheetId="7">#REF!</definedName>
    <definedName name="agmeter">#REF!</definedName>
    <definedName name="agmeter_1" localSheetId="10">#REF!</definedName>
    <definedName name="agmeter_1" localSheetId="7">#REF!</definedName>
    <definedName name="agmeter_1">#REF!</definedName>
    <definedName name="agmeter_10" localSheetId="10">#REF!</definedName>
    <definedName name="agmeter_10" localSheetId="7">#REF!</definedName>
    <definedName name="agmeter_10">#REF!</definedName>
    <definedName name="agmeter_11" localSheetId="10">#REF!</definedName>
    <definedName name="agmeter_11" localSheetId="7">#REF!</definedName>
    <definedName name="agmeter_11">#REF!</definedName>
    <definedName name="agmeter_17" localSheetId="10">#REF!</definedName>
    <definedName name="agmeter_17" localSheetId="7">#REF!</definedName>
    <definedName name="agmeter_17">#REF!</definedName>
    <definedName name="agmeter_18" localSheetId="10">#REF!</definedName>
    <definedName name="agmeter_18" localSheetId="7">#REF!</definedName>
    <definedName name="agmeter_18">#REF!</definedName>
    <definedName name="agmeter_2" localSheetId="10">#REF!</definedName>
    <definedName name="agmeter_2" localSheetId="7">#REF!</definedName>
    <definedName name="agmeter_2">#REF!</definedName>
    <definedName name="agmeter_5" localSheetId="10">#REF!</definedName>
    <definedName name="agmeter_5" localSheetId="7">#REF!</definedName>
    <definedName name="agmeter_5">#REF!</definedName>
    <definedName name="agmeter_8" localSheetId="10">#REF!</definedName>
    <definedName name="agmeter_8" localSheetId="7">#REF!</definedName>
    <definedName name="agmeter_8">#REF!</definedName>
    <definedName name="agmeter_9" localSheetId="10">#REF!</definedName>
    <definedName name="agmeter_9" localSheetId="7">#REF!</definedName>
    <definedName name="agmeter_9">#REF!</definedName>
    <definedName name="agri">"$#REF!.$A$160"</definedName>
    <definedName name="AHR" localSheetId="10">[13]LMAIN!#REF!</definedName>
    <definedName name="AHR" localSheetId="7">[13]LMAIN!#REF!</definedName>
    <definedName name="AHR">[13]LMAIN!#REF!</definedName>
    <definedName name="AI" localSheetId="10">[13]LMAIN!#REF!</definedName>
    <definedName name="AI" localSheetId="7">[13]LMAIN!#REF!</definedName>
    <definedName name="AI">[13]LMAIN!#REF!</definedName>
    <definedName name="AJ" localSheetId="10">[13]LMAIN!#REF!</definedName>
    <definedName name="AJ" localSheetId="7">[13]LMAIN!#REF!</definedName>
    <definedName name="AJ">[13]LMAIN!#REF!</definedName>
    <definedName name="al" localSheetId="10">[13]LMAIN!#REF!</definedName>
    <definedName name="al" localSheetId="7">[13]LMAIN!#REF!</definedName>
    <definedName name="al">[13]LMAIN!#REF!</definedName>
    <definedName name="ALL_FDR_0203" localSheetId="10">#REF!</definedName>
    <definedName name="ALL_FDR_0203" localSheetId="7">#REF!</definedName>
    <definedName name="ALL_FDR_0203">#REF!</definedName>
    <definedName name="ALL_FDR0304" localSheetId="10">#REF!</definedName>
    <definedName name="ALL_FDR0304" localSheetId="7">#REF!</definedName>
    <definedName name="ALL_FDR0304">#REF!</definedName>
    <definedName name="All_fdr0405" localSheetId="10">#REF!</definedName>
    <definedName name="All_fdr0405" localSheetId="7">#REF!</definedName>
    <definedName name="All_fdr0405">#REF!</definedName>
    <definedName name="ALL_sub_dn" localSheetId="10">#REF!</definedName>
    <definedName name="ALL_sub_dn" localSheetId="7">#REF!</definedName>
    <definedName name="ALL_sub_dn">#REF!</definedName>
    <definedName name="ann" localSheetId="10" hidden="1">{"'Sheet1'!$A$4386:$N$4591"}</definedName>
    <definedName name="ann" localSheetId="7" hidden="1">{"'Sheet1'!$A$4386:$N$4591"}</definedName>
    <definedName name="ann" hidden="1">{"'Sheet1'!$A$4386:$N$4591"}</definedName>
    <definedName name="anne13" localSheetId="10" hidden="1">'[11]mpmla wise pp02_03'!#REF!</definedName>
    <definedName name="anne13" localSheetId="7" hidden="1">'[11]mpmla wise pp02_03'!#REF!</definedName>
    <definedName name="anne13" hidden="1">'[11]mpmla wise pp02_03'!#REF!</definedName>
    <definedName name="anne9" localSheetId="10" hidden="1">'[11]mpmla wise pp02_03'!#REF!</definedName>
    <definedName name="anne9" localSheetId="7" hidden="1">'[11]mpmla wise pp02_03'!#REF!</definedName>
    <definedName name="anne9" hidden="1">'[11]mpmla wise pp02_03'!#REF!</definedName>
    <definedName name="annex" localSheetId="10" hidden="1">{#N/A,#N/A,FALSE,"1.1";#N/A,#N/A,FALSE,"1.1a";#N/A,#N/A,FALSE,"1.1b";#N/A,#N/A,FALSE,"1.1c";#N/A,#N/A,FALSE,"1.1e";#N/A,#N/A,FALSE,"1.1f";#N/A,#N/A,FALSE,"1.1g";#N/A,#N/A,FALSE,"1.1h_D";#N/A,#N/A,FALSE,"1.1h_T";#N/A,#N/A,FALSE,"1.2";#N/A,#N/A,FALSE,"1.3b";#N/A,#N/A,FALSE,"1.3";#N/A,#N/A,FALSE,"1.4";#N/A,#N/A,FALSE,"1.5";#N/A,#N/A,FALSE,"1.6";#N/A,#N/A,FALSE,"SOD";#N/A,#N/A,FALSE,"CF"}</definedName>
    <definedName name="annex" localSheetId="7"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PP" localSheetId="10">#REF!</definedName>
    <definedName name="APP" localSheetId="7">#REF!</definedName>
    <definedName name="APP">#REF!</definedName>
    <definedName name="AprilMay" localSheetId="10" hidden="1">{"'Sheet1'!$A$4386:$N$4591"}</definedName>
    <definedName name="AprilMay" localSheetId="7" hidden="1">{"'Sheet1'!$A$4386:$N$4591"}</definedName>
    <definedName name="AprilMay" hidden="1">{"'Sheet1'!$A$4386:$N$4591"}</definedName>
    <definedName name="arr" localSheetId="10">#REF!</definedName>
    <definedName name="arr" localSheetId="7">#REF!</definedName>
    <definedName name="arr">#REF!</definedName>
    <definedName name="as">'[13]shp_T&amp;D_drive'!$A$1:$AE$31</definedName>
    <definedName name="as_10">[25]shp_T_D_drive!$A$1:$AE$31</definedName>
    <definedName name="as_11">[25]shp_T_D_drive!$A$1:$AE$31</definedName>
    <definedName name="as_17">[25]shp_T_D_drive!$A$1:$AE$31</definedName>
    <definedName name="as_18">[25]shp_T_D_drive!$A$1:$AE$31</definedName>
    <definedName name="as_2">[26]shp_T_D_drive!$A$1:$AE$31</definedName>
    <definedName name="as_4">[26]shp_T_D_drive!$A$1:$AE$31</definedName>
    <definedName name="as_5" localSheetId="10">[26]shp_T_D_drive!$A$1:$AE$31</definedName>
    <definedName name="as_5" localSheetId="7">[26]shp_T_D_drive!$A$1:$AE$31</definedName>
    <definedName name="as_5">[13]shp_T_D_drive!$A$1:$AE$31</definedName>
    <definedName name="as_6">[13]shp_T_D_drive!$A$1:$AE$31</definedName>
    <definedName name="as_8" localSheetId="10">[25]shp_T_D_drive!$A$1:$AE$31</definedName>
    <definedName name="as_8" localSheetId="7">[25]shp_T_D_drive!$A$1:$AE$31</definedName>
    <definedName name="as_8">[26]shp_T_D_drive!$A$1:$AE$31</definedName>
    <definedName name="as_9" localSheetId="10">[25]shp_T_D_drive!$A$1:$AE$31</definedName>
    <definedName name="as_9" localSheetId="7">[25]shp_T_D_drive!$A$1:$AE$31</definedName>
    <definedName name="as_9">[26]shp_T_D_drive!$A$1:$AE$31</definedName>
    <definedName name="ASC" localSheetId="10">[13]LMAIN!#REF!</definedName>
    <definedName name="ASC" localSheetId="7">[13]LMAIN!#REF!</definedName>
    <definedName name="ASC">[13]LMAIN!#REF!</definedName>
    <definedName name="asd" localSheetId="10" hidden="1">{"'Sheet1'!$A$4386:$N$4591"}</definedName>
    <definedName name="asd" localSheetId="7" hidden="1">{"'Sheet1'!$A$4386:$N$4591"}</definedName>
    <definedName name="asd" hidden="1">{"'Sheet1'!$A$4386:$N$4591"}</definedName>
    <definedName name="asdf" localSheetId="10">[13]LMAIN!#REF!</definedName>
    <definedName name="asdf" localSheetId="7">[13]LMAIN!#REF!</definedName>
    <definedName name="asdf">[13]LMAIN!#REF!</definedName>
    <definedName name="asdsdfF" localSheetId="10">#REF!</definedName>
    <definedName name="asdsdfF" localSheetId="7">#REF!</definedName>
    <definedName name="asdsdfF">#REF!</definedName>
    <definedName name="ASS" localSheetId="10">#REF!</definedName>
    <definedName name="ASS" localSheetId="7">#REF!</definedName>
    <definedName name="ASS">#REF!</definedName>
    <definedName name="ASSUMPTIONS">"$#REF!.$B$256:$AL$337"</definedName>
    <definedName name="ASSUMPTIONS_4">"$#REF!.$B$256:$AL$337"</definedName>
    <definedName name="ASSUMPTIONS_5">"$#REF!.$B$256:$AL$337"</definedName>
    <definedName name="ASX" localSheetId="10">[13]LMAIN!#REF!</definedName>
    <definedName name="ASX" localSheetId="7">[13]LMAIN!#REF!</definedName>
    <definedName name="ASX">[13]LMAIN!#REF!</definedName>
    <definedName name="ASXA" localSheetId="10">[13]LMAIN!#REF!</definedName>
    <definedName name="ASXA" localSheetId="7">[13]LMAIN!#REF!</definedName>
    <definedName name="ASXA">[13]LMAIN!#REF!</definedName>
    <definedName name="ASXP" localSheetId="10">[13]LMAIN!#REF!</definedName>
    <definedName name="ASXP" localSheetId="7">[13]LMAIN!#REF!</definedName>
    <definedName name="ASXP">[13]LMAIN!#REF!</definedName>
    <definedName name="asxv" localSheetId="10">[13]LMAIN!#REF!</definedName>
    <definedName name="asxv" localSheetId="7">[13]LMAIN!#REF!</definedName>
    <definedName name="asxv">[13]LMAIN!#REF!</definedName>
    <definedName name="ATCFMP_1_10" localSheetId="10">#REF!</definedName>
    <definedName name="ATCFMP_1_10" localSheetId="7">#REF!</definedName>
    <definedName name="ATCFMP_1_10">#REF!</definedName>
    <definedName name="ATCFMP_1_11" localSheetId="10">#REF!</definedName>
    <definedName name="ATCFMP_1_11" localSheetId="7">#REF!</definedName>
    <definedName name="ATCFMP_1_11">#REF!</definedName>
    <definedName name="ATCFMP_1_20">'[28]compar jgy'!$B$1:$H$259</definedName>
    <definedName name="ATCFMP_1_21">'[28]COMPARE AG'!$B$1:$H$147</definedName>
    <definedName name="ATCFMP_1_36" localSheetId="10">#REF!</definedName>
    <definedName name="ATCFMP_1_36" localSheetId="7">#REF!</definedName>
    <definedName name="ATCFMP_1_36">#REF!</definedName>
    <definedName name="ATCFMP_1_38" localSheetId="10">#REF!</definedName>
    <definedName name="ATCFMP_1_38" localSheetId="7">#REF!</definedName>
    <definedName name="ATCFMP_1_38">#REF!</definedName>
    <definedName name="ATCFMP_1_39" localSheetId="10">#REF!</definedName>
    <definedName name="ATCFMP_1_39" localSheetId="7">#REF!</definedName>
    <definedName name="ATCFMP_1_39">#REF!</definedName>
    <definedName name="ATCFMP_1_4" localSheetId="10">#REF!</definedName>
    <definedName name="ATCFMP_1_4" localSheetId="7">#REF!</definedName>
    <definedName name="ATCFMP_1_4">#REF!</definedName>
    <definedName name="ATCFMP_1_40" localSheetId="10">#REF!</definedName>
    <definedName name="ATCFMP_1_40" localSheetId="7">#REF!</definedName>
    <definedName name="ATCFMP_1_40">#REF!</definedName>
    <definedName name="ATCFMP_1_41" localSheetId="10">#REF!</definedName>
    <definedName name="ATCFMP_1_41" localSheetId="7">#REF!</definedName>
    <definedName name="ATCFMP_1_41">#REF!</definedName>
    <definedName name="ATCFMP_1_42" localSheetId="10">#REF!</definedName>
    <definedName name="ATCFMP_1_42" localSheetId="7">#REF!</definedName>
    <definedName name="ATCFMP_1_42">#REF!</definedName>
    <definedName name="ATCFMP_1_43" localSheetId="10">#REF!</definedName>
    <definedName name="ATCFMP_1_43" localSheetId="7">#REF!</definedName>
    <definedName name="ATCFMP_1_43">#REF!</definedName>
    <definedName name="ATCFMP_1_5" localSheetId="10">#REF!</definedName>
    <definedName name="ATCFMP_1_5" localSheetId="7">#REF!</definedName>
    <definedName name="ATCFMP_1_5">#REF!</definedName>
    <definedName name="ATCFMP_1_6" localSheetId="10">#REF!</definedName>
    <definedName name="ATCFMP_1_6" localSheetId="7">#REF!</definedName>
    <definedName name="ATCFMP_1_6">#REF!</definedName>
    <definedName name="ATCFMP_1_9" localSheetId="10">#REF!</definedName>
    <definedName name="ATCFMP_1_9" localSheetId="7">#REF!</definedName>
    <definedName name="ATCFMP_1_9">#REF!</definedName>
    <definedName name="ATCFMP_10_6" localSheetId="10">#REF!</definedName>
    <definedName name="ATCFMP_10_6" localSheetId="7">#REF!</definedName>
    <definedName name="ATCFMP_10_6">#REF!</definedName>
    <definedName name="ATCFMP_11_6" localSheetId="10">#REF!</definedName>
    <definedName name="ATCFMP_11_6" localSheetId="7">#REF!</definedName>
    <definedName name="ATCFMP_11_6">#REF!</definedName>
    <definedName name="ATCFMP_12_6" localSheetId="10">#REF!</definedName>
    <definedName name="ATCFMP_12_6" localSheetId="7">#REF!</definedName>
    <definedName name="ATCFMP_12_6">#REF!</definedName>
    <definedName name="ATCFMP_2" localSheetId="10">'[29]ruf fmp'!#REF!</definedName>
    <definedName name="ATCFMP_2" localSheetId="7">'[29]ruf fmp'!#REF!</definedName>
    <definedName name="ATCFMP_2">'[29]ruf fmp'!#REF!</definedName>
    <definedName name="ATCFMP_2_10" localSheetId="10">#REF!</definedName>
    <definedName name="ATCFMP_2_10" localSheetId="7">#REF!</definedName>
    <definedName name="ATCFMP_2_10">#REF!</definedName>
    <definedName name="ATCFMP_2_11" localSheetId="10">#REF!</definedName>
    <definedName name="ATCFMP_2_11" localSheetId="7">#REF!</definedName>
    <definedName name="ATCFMP_2_11">#REF!</definedName>
    <definedName name="ATCFMP_2_16" localSheetId="10">#REF!</definedName>
    <definedName name="ATCFMP_2_16" localSheetId="7">#REF!</definedName>
    <definedName name="ATCFMP_2_16">#REF!</definedName>
    <definedName name="ATCFMP_2_36" localSheetId="10">#REF!</definedName>
    <definedName name="ATCFMP_2_36" localSheetId="7">#REF!</definedName>
    <definedName name="ATCFMP_2_36">#REF!</definedName>
    <definedName name="ATCFMP_2_39" localSheetId="10">#REF!</definedName>
    <definedName name="ATCFMP_2_39" localSheetId="7">#REF!</definedName>
    <definedName name="ATCFMP_2_39">#REF!</definedName>
    <definedName name="ATCFMP_2_41" localSheetId="10">#REF!</definedName>
    <definedName name="ATCFMP_2_41" localSheetId="7">#REF!</definedName>
    <definedName name="ATCFMP_2_41">#REF!</definedName>
    <definedName name="ATCFMP_2_5" localSheetId="10">#REF!</definedName>
    <definedName name="ATCFMP_2_5" localSheetId="7">#REF!</definedName>
    <definedName name="ATCFMP_2_5">#REF!</definedName>
    <definedName name="ATCFMP_2_6" localSheetId="10">#REF!</definedName>
    <definedName name="ATCFMP_2_6" localSheetId="7">#REF!</definedName>
    <definedName name="ATCFMP_2_6">#REF!</definedName>
    <definedName name="ATCFMP_2_9" localSheetId="10">#REF!</definedName>
    <definedName name="ATCFMP_2_9" localSheetId="7">#REF!</definedName>
    <definedName name="ATCFMP_2_9">#REF!</definedName>
    <definedName name="ATCFMP_20">'[28]compar jgy'!$B$1:$H$105</definedName>
    <definedName name="ATCFMP_21">'[28]COMPARE AG'!$B$1:$H$106</definedName>
    <definedName name="ATCFMP_3" localSheetId="10">#REF!</definedName>
    <definedName name="ATCFMP_3" localSheetId="7">#REF!</definedName>
    <definedName name="ATCFMP_3">#REF!</definedName>
    <definedName name="ATCFMP_3_10" localSheetId="10">#REF!</definedName>
    <definedName name="ATCFMP_3_10" localSheetId="7">#REF!</definedName>
    <definedName name="ATCFMP_3_10">#REF!</definedName>
    <definedName name="ATCFMP_3_11" localSheetId="10">#REF!</definedName>
    <definedName name="ATCFMP_3_11" localSheetId="7">#REF!</definedName>
    <definedName name="ATCFMP_3_11">#REF!</definedName>
    <definedName name="ATCFMP_3_16" localSheetId="10">#REF!</definedName>
    <definedName name="ATCFMP_3_16" localSheetId="7">#REF!</definedName>
    <definedName name="ATCFMP_3_16">#REF!</definedName>
    <definedName name="ATCFMP_3_39" localSheetId="10">#REF!</definedName>
    <definedName name="ATCFMP_3_39" localSheetId="7">#REF!</definedName>
    <definedName name="ATCFMP_3_39">#REF!</definedName>
    <definedName name="ATCFMP_3_41" localSheetId="10">#REF!</definedName>
    <definedName name="ATCFMP_3_41" localSheetId="7">#REF!</definedName>
    <definedName name="ATCFMP_3_41">#REF!</definedName>
    <definedName name="ATCFMP_3_5" localSheetId="10">#REF!</definedName>
    <definedName name="ATCFMP_3_5" localSheetId="7">#REF!</definedName>
    <definedName name="ATCFMP_3_5">#REF!</definedName>
    <definedName name="ATCFMP_3_6" localSheetId="10">#REF!</definedName>
    <definedName name="ATCFMP_3_6" localSheetId="7">#REF!</definedName>
    <definedName name="ATCFMP_3_6">#REF!</definedName>
    <definedName name="ATCFMP_3_9" localSheetId="10">#REF!</definedName>
    <definedName name="ATCFMP_3_9" localSheetId="7">#REF!</definedName>
    <definedName name="ATCFMP_3_9">#REF!</definedName>
    <definedName name="ATCFMP_36" localSheetId="10">#REF!</definedName>
    <definedName name="ATCFMP_36" localSheetId="7">#REF!</definedName>
    <definedName name="ATCFMP_36">#REF!</definedName>
    <definedName name="ATCFMP_38" localSheetId="10">#REF!</definedName>
    <definedName name="ATCFMP_38" localSheetId="7">#REF!</definedName>
    <definedName name="ATCFMP_38">#REF!</definedName>
    <definedName name="ATCFMP_39" localSheetId="10">#REF!</definedName>
    <definedName name="ATCFMP_39" localSheetId="7">#REF!</definedName>
    <definedName name="ATCFMP_39">#REF!</definedName>
    <definedName name="ATCFMP_4" localSheetId="10">#REF!</definedName>
    <definedName name="ATCFMP_4" localSheetId="7">#REF!</definedName>
    <definedName name="ATCFMP_4">#REF!</definedName>
    <definedName name="ATCFMP_4_5" localSheetId="10">#REF!</definedName>
    <definedName name="ATCFMP_4_5" localSheetId="7">#REF!</definedName>
    <definedName name="ATCFMP_4_5">#REF!</definedName>
    <definedName name="ATCFMP_4_6" localSheetId="10">#REF!</definedName>
    <definedName name="ATCFMP_4_6" localSheetId="7">#REF!</definedName>
    <definedName name="ATCFMP_4_6">#REF!</definedName>
    <definedName name="ATCFMP_4_9" localSheetId="10">#REF!</definedName>
    <definedName name="ATCFMP_4_9" localSheetId="7">#REF!</definedName>
    <definedName name="ATCFMP_4_9">#REF!</definedName>
    <definedName name="ATCFMP_40" localSheetId="10">#REF!</definedName>
    <definedName name="ATCFMP_40" localSheetId="7">#REF!</definedName>
    <definedName name="ATCFMP_40">#REF!</definedName>
    <definedName name="ATCFMP_41" localSheetId="10">#REF!</definedName>
    <definedName name="ATCFMP_41" localSheetId="7">#REF!</definedName>
    <definedName name="ATCFMP_41">#REF!</definedName>
    <definedName name="ATCFMP_42" localSheetId="10">#REF!</definedName>
    <definedName name="ATCFMP_42" localSheetId="7">#REF!</definedName>
    <definedName name="ATCFMP_42">#REF!</definedName>
    <definedName name="ATCFMP_43" localSheetId="10">#REF!</definedName>
    <definedName name="ATCFMP_43" localSheetId="7">#REF!</definedName>
    <definedName name="ATCFMP_43">#REF!</definedName>
    <definedName name="ATCFMP_5_5" localSheetId="10">#REF!</definedName>
    <definedName name="ATCFMP_5_5" localSheetId="7">#REF!</definedName>
    <definedName name="ATCFMP_5_5">#REF!</definedName>
    <definedName name="ATCFMP_5_6" localSheetId="10">#REF!</definedName>
    <definedName name="ATCFMP_5_6" localSheetId="7">#REF!</definedName>
    <definedName name="ATCFMP_5_6">#REF!</definedName>
    <definedName name="ATCFMP_5_9" localSheetId="10">#REF!</definedName>
    <definedName name="ATCFMP_5_9" localSheetId="7">#REF!</definedName>
    <definedName name="ATCFMP_5_9">#REF!</definedName>
    <definedName name="ATCFMP_6_5" localSheetId="10">#REF!</definedName>
    <definedName name="ATCFMP_6_5" localSheetId="7">#REF!</definedName>
    <definedName name="ATCFMP_6_5">#REF!</definedName>
    <definedName name="ATCFMP_6_6" localSheetId="10">#REF!</definedName>
    <definedName name="ATCFMP_6_6" localSheetId="7">#REF!</definedName>
    <definedName name="ATCFMP_6_6">#REF!</definedName>
    <definedName name="ATCFMP_6_9" localSheetId="10">#REF!</definedName>
    <definedName name="ATCFMP_6_9" localSheetId="7">#REF!</definedName>
    <definedName name="ATCFMP_6_9">#REF!</definedName>
    <definedName name="ATCFMP_7_6" localSheetId="10">#REF!</definedName>
    <definedName name="ATCFMP_7_6" localSheetId="7">#REF!</definedName>
    <definedName name="ATCFMP_7_6">#REF!</definedName>
    <definedName name="ATCFMP_8_6" localSheetId="10">#REF!</definedName>
    <definedName name="ATCFMP_8_6" localSheetId="7">#REF!</definedName>
    <definedName name="ATCFMP_8_6">#REF!</definedName>
    <definedName name="ATCFMP_9_6" localSheetId="10">#REF!</definedName>
    <definedName name="ATCFMP_9_6" localSheetId="7">#REF!</definedName>
    <definedName name="ATCFMP_9_6">#REF!</definedName>
    <definedName name="AUX">'[7]Executive Summary _Thermal'!$A$4:$H$95</definedName>
    <definedName name="b" localSheetId="10" hidden="1">{#N/A,#N/A,FALSE,"1.1";#N/A,#N/A,FALSE,"1.1a";#N/A,#N/A,FALSE,"1.1b";#N/A,#N/A,FALSE,"1.1c";#N/A,#N/A,FALSE,"1.1e";#N/A,#N/A,FALSE,"1.1f";#N/A,#N/A,FALSE,"1.1g";#N/A,#N/A,FALSE,"1.1h_D";#N/A,#N/A,FALSE,"1.1h_T";#N/A,#N/A,FALSE,"1.2";#N/A,#N/A,FALSE,"1.3b";#N/A,#N/A,FALSE,"1.3";#N/A,#N/A,FALSE,"1.4";#N/A,#N/A,FALSE,"1.5";#N/A,#N/A,FALSE,"1.6";#N/A,#N/A,FALSE,"SOD";#N/A,#N/A,FALSE,"CF"}</definedName>
    <definedName name="b" localSheetId="7"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0">'[30]STN WISE EMR'!#REF!</definedName>
    <definedName name="ba" localSheetId="7">'[30]STN WISE EMR'!#REF!</definedName>
    <definedName name="ba">'[30]STN WISE EMR'!#REF!</definedName>
    <definedName name="barwala" localSheetId="10">'[30]STN WISE EMR'!#REF!</definedName>
    <definedName name="barwala" localSheetId="7">'[30]STN WISE EMR'!#REF!</definedName>
    <definedName name="barwala">'[30]STN WISE EMR'!#REF!</definedName>
    <definedName name="BCD" localSheetId="10">[13]LMAIN!#REF!</definedName>
    <definedName name="BCD" localSheetId="7">[13]LMAIN!#REF!</definedName>
    <definedName name="BCD">[13]LMAIN!#REF!</definedName>
    <definedName name="BH">"'file:///G:/Data/ICEA/EMR YEARLY/EMR2005-06.XLS'#$'STN WISE EMR'.$#REF!$#REF!:$#REF!$#REF!"</definedName>
    <definedName name="BH_4">"'file:///C:/Documents and Settings/Valued Acer Customer/Desktop/Data/ICEA/EMR YEARLY/EMR2005-06.XLS'#$'STN WISE EMR'.$#REF!$#REF!:$#REF!$#REF!"</definedName>
    <definedName name="BH_5">"'file:///C:/Documents and Settings/Valued Acer Customer/Desktop/Data/ICEA/EMR YEARLY/EMR2005-06.XLS'#$'STN WISE EMR'.$#REF!$#REF!:$#REF!$#REF!"</definedName>
    <definedName name="Bharuch" localSheetId="10">'[31]132 KV 3ARS BHEL SF6'!#REF!</definedName>
    <definedName name="Bharuch" localSheetId="7">'[31]132 KV 3ARS BHEL SF6'!#REF!</definedName>
    <definedName name="Bharuch">'[31]132 KV 3ARS BHEL SF6'!#REF!</definedName>
    <definedName name="brh" localSheetId="10" hidden="1">{"'Sheet1'!$A$4386:$N$4591"}</definedName>
    <definedName name="brh" localSheetId="7" hidden="1">{"'Sheet1'!$A$4386:$N$4591"}</definedName>
    <definedName name="brh" hidden="1">{"'Sheet1'!$A$4386:$N$4591"}</definedName>
    <definedName name="BRH_4">"'file:///C:/Documents and Settings/Valued Acer Customer/Desktop/Data/ICEA/EMR YEARLY/EMR2005-06.XLS'#$'STN WISE EMR'.$#REF!$#REF!:$#REF!$#REF!"</definedName>
    <definedName name="BRH_5">"'file:///C:/Documents and Settings/Valued Acer Customer/Desktop/Data/ICEA/EMR YEARLY/EMR2005-06.XLS'#$'STN WISE EMR'.$#REF!$#REF!:$#REF!$#REF!"</definedName>
    <definedName name="BUS">"$#REF!.$B$2:$G$526"</definedName>
    <definedName name="BVB" localSheetId="10">[13]LMAIN!#REF!</definedName>
    <definedName name="BVB" localSheetId="7">[13]LMAIN!#REF!</definedName>
    <definedName name="BVB">[13]LMAIN!#REF!</definedName>
    <definedName name="BVP" localSheetId="10">[13]LMAIN!#REF!</definedName>
    <definedName name="BVP" localSheetId="7">[13]LMAIN!#REF!</definedName>
    <definedName name="BVP">[13]LMAIN!#REF!</definedName>
    <definedName name="Cap_add_and_loss_assumptions">"$#REF!.$A$257:$AB$334"</definedName>
    <definedName name="Cap_add_and_loss_assumptions_4">"$#REF!.$A$257:$AB$334"</definedName>
    <definedName name="Cap_add_and_loss_assumptions_5">"$#REF!.$A$257:$AB$334"</definedName>
    <definedName name="cc" localSheetId="10" hidden="1">{#N/A,#N/A,FALSE,"1.1";#N/A,#N/A,FALSE,"1.1a";#N/A,#N/A,FALSE,"1.1b";#N/A,#N/A,FALSE,"1.1c";#N/A,#N/A,FALSE,"1.1e";#N/A,#N/A,FALSE,"1.1f";#N/A,#N/A,FALSE,"1.1g";#N/A,#N/A,FALSE,"1.1h_D";#N/A,#N/A,FALSE,"1.1h_T";#N/A,#N/A,FALSE,"1.2";#N/A,#N/A,FALSE,"1.3b";#N/A,#N/A,FALSE,"1.3";#N/A,#N/A,FALSE,"1.4";#N/A,#N/A,FALSE,"1.5";#N/A,#N/A,FALSE,"1.6";#N/A,#N/A,FALSE,"SOD";#N/A,#N/A,FALSE,"CF"}</definedName>
    <definedName name="cc" localSheetId="7"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"'file://Aeja/e/DATA/DATA4/DATA/ANNUAL/0203/DATA4/DATA/ANNUAL/9900/YRDATA/CSD.XLW'#$C_S_GENERATION.$#REF!$#REF!:$#REF!$#REF!"</definedName>
    <definedName name="CHK" localSheetId="10">#REF!</definedName>
    <definedName name="CHK" localSheetId="7">#REF!</definedName>
    <definedName name="CHK">#REF!</definedName>
    <definedName name="CIR" localSheetId="10">#REF!</definedName>
    <definedName name="CIR" localSheetId="7">#REF!</definedName>
    <definedName name="CIR">#REF!</definedName>
    <definedName name="CIRCLE" localSheetId="10">#REF!</definedName>
    <definedName name="CIRCLE" localSheetId="7">#REF!</definedName>
    <definedName name="CIRCLE">#REF!</definedName>
    <definedName name="CMTHLOSS_12" localSheetId="10">#REF!</definedName>
    <definedName name="CMTHLOSS_12" localSheetId="7">#REF!</definedName>
    <definedName name="CMTHLOSS_12">#REF!</definedName>
    <definedName name="CMTHLOSS_2" localSheetId="10">#REF!</definedName>
    <definedName name="CMTHLOSS_2" localSheetId="7">#REF!</definedName>
    <definedName name="CMTHLOSS_2">#REF!</definedName>
    <definedName name="CMTHLOSS_3" localSheetId="10">#REF!</definedName>
    <definedName name="CMTHLOSS_3" localSheetId="7">#REF!</definedName>
    <definedName name="CMTHLOSS_3">#REF!</definedName>
    <definedName name="CMTHLOSS_36" localSheetId="10">#REF!</definedName>
    <definedName name="CMTHLOSS_36" localSheetId="7">#REF!</definedName>
    <definedName name="CMTHLOSS_36">#REF!</definedName>
    <definedName name="COAL">'[7]Executive Summary _Thermal'!$A$4:$H$96</definedName>
    <definedName name="Consumers">"$#REF!.$A$54:$M$81"</definedName>
    <definedName name="Consumers_4">"$#REF!.$A$54:$M$81"</definedName>
    <definedName name="Consumers_5">"$#REF!.$A$54:$M$81"</definedName>
    <definedName name="ControlOfCisternCapacityInLitres" localSheetId="10">#REF!</definedName>
    <definedName name="ControlOfCisternCapacityInLitres" localSheetId="7">#REF!</definedName>
    <definedName name="ControlOfCisternCapacityInLitres">#REF!</definedName>
    <definedName name="CR">[3]DLC!$GS$40:$HM$87</definedName>
    <definedName name="_xlnm.Criteria">[3]DLC!$GS$304:$HF$305</definedName>
    <definedName name="Critical">[32]Lookups!$C$2:$C$4</definedName>
    <definedName name="CRK" localSheetId="10">[13]LMAIN!#REF!</definedName>
    <definedName name="CRK" localSheetId="7">[13]LMAIN!#REF!</definedName>
    <definedName name="CRK">[13]LMAIN!#REF!</definedName>
    <definedName name="CSMPD">"'file://Aeja/e/DATA/DATA4/DATA/ANNUAL/0203/DATA4/DATA/ANNUAL/9900/YRDATA/CSD.XLW'#$C_S_GENERATION.$#REF!$#REF!:$#REF!$#REF!"</definedName>
    <definedName name="CTDCOMP_2" localSheetId="10">#REF!</definedName>
    <definedName name="CTDCOMP_2" localSheetId="7">#REF!</definedName>
    <definedName name="CTDCOMP_2">#REF!</definedName>
    <definedName name="CTDCOMP_3" localSheetId="10">#REF!</definedName>
    <definedName name="CTDCOMP_3" localSheetId="7">#REF!</definedName>
    <definedName name="CTDCOMP_3">#REF!</definedName>
    <definedName name="Cum_ALLFDR0304" localSheetId="10">#REF!</definedName>
    <definedName name="Cum_ALLFDR0304" localSheetId="7">#REF!</definedName>
    <definedName name="Cum_ALLFDR0304">#REF!</definedName>
    <definedName name="CUM_FDR0203" localSheetId="10">#REF!</definedName>
    <definedName name="CUM_FDR0203" localSheetId="7">#REF!</definedName>
    <definedName name="CUM_FDR0203">#REF!</definedName>
    <definedName name="CUMU." localSheetId="10">#REF!</definedName>
    <definedName name="CUMU." localSheetId="7">#REF!</definedName>
    <definedName name="CUMU.">#REF!</definedName>
    <definedName name="cwctat" localSheetId="10">#REF!</definedName>
    <definedName name="cwctat" localSheetId="7">#REF!</definedName>
    <definedName name="cwctat">#REF!</definedName>
    <definedName name="cwctat_1" localSheetId="10">#REF!</definedName>
    <definedName name="cwctat_1" localSheetId="7">#REF!</definedName>
    <definedName name="cwctat_1">#REF!</definedName>
    <definedName name="cwctat_11" localSheetId="10">#REF!</definedName>
    <definedName name="cwctat_11" localSheetId="7">#REF!</definedName>
    <definedName name="cwctat_11">#REF!</definedName>
    <definedName name="cwctat_2" localSheetId="10">#REF!</definedName>
    <definedName name="cwctat_2" localSheetId="7">#REF!</definedName>
    <definedName name="cwctat_2">#REF!</definedName>
    <definedName name="cwctat_6" localSheetId="10">#REF!</definedName>
    <definedName name="cwctat_6" localSheetId="7">#REF!</definedName>
    <definedName name="cwctat_6">#REF!</definedName>
    <definedName name="cwctat_7" localSheetId="10">#REF!</definedName>
    <definedName name="cwctat_7" localSheetId="7">#REF!</definedName>
    <definedName name="cwctat_7">#REF!</definedName>
    <definedName name="CYPMNT_2" localSheetId="10">#REF!</definedName>
    <definedName name="CYPMNT_2" localSheetId="7">#REF!</definedName>
    <definedName name="CYPMNT_2">#REF!</definedName>
    <definedName name="CYPMNT_3" localSheetId="10">#REF!</definedName>
    <definedName name="CYPMNT_3" localSheetId="7">#REF!</definedName>
    <definedName name="CYPMNT_3">#REF!</definedName>
    <definedName name="CYPMNT_36" localSheetId="10">#REF!</definedName>
    <definedName name="CYPMNT_36" localSheetId="7">#REF!</definedName>
    <definedName name="CYPMNT_36">#REF!</definedName>
    <definedName name="CZ1_4">[6]data!$F$721</definedName>
    <definedName name="CZ1_5">[6]data!$F$721</definedName>
    <definedName name="D" localSheetId="10">#REF!</definedName>
    <definedName name="D" localSheetId="7">#REF!</definedName>
    <definedName name="D">#REF!</definedName>
    <definedName name="D_1" localSheetId="10">#REF!</definedName>
    <definedName name="D_1" localSheetId="7">#REF!</definedName>
    <definedName name="D_1">#REF!</definedName>
    <definedName name="D_11" localSheetId="10">#REF!</definedName>
    <definedName name="D_11" localSheetId="7">#REF!</definedName>
    <definedName name="D_11">#REF!</definedName>
    <definedName name="D_2" localSheetId="10">#REF!</definedName>
    <definedName name="D_2" localSheetId="7">#REF!</definedName>
    <definedName name="D_2">#REF!</definedName>
    <definedName name="D_6" localSheetId="10">#REF!</definedName>
    <definedName name="D_6" localSheetId="7">#REF!</definedName>
    <definedName name="D_6">#REF!</definedName>
    <definedName name="D_7" localSheetId="10">#REF!</definedName>
    <definedName name="D_7" localSheetId="7">#REF!</definedName>
    <definedName name="D_7">#REF!</definedName>
    <definedName name="D_T">'[33]Discom Details'!$F$721</definedName>
    <definedName name="DA" localSheetId="10">[13]LMAIN!#REF!</definedName>
    <definedName name="DA" localSheetId="7">[13]LMAIN!#REF!</definedName>
    <definedName name="DA">[13]LMAIN!#REF!</definedName>
    <definedName name="DATA" localSheetId="10">#REF!</definedName>
    <definedName name="DATA" localSheetId="7">#REF!</definedName>
    <definedName name="DATA">#REF!</definedName>
    <definedName name="_xlnm.Database" localSheetId="9">#REF!</definedName>
    <definedName name="_xlnm.Database" localSheetId="8">#REF!</definedName>
    <definedName name="_xlnm.Database" localSheetId="10">#REF!</definedName>
    <definedName name="_xlnm.Database" localSheetId="7">#REF!</definedName>
    <definedName name="_xlnm.Database">#REF!</definedName>
    <definedName name="DATE" localSheetId="10">[34]LMAIN!#REF!</definedName>
    <definedName name="DATE" localSheetId="7">[34]LMAIN!#REF!</definedName>
    <definedName name="DATE">[34]LMAIN!#REF!</definedName>
    <definedName name="DATE_1" localSheetId="10">[34]LMAIN!#REF!</definedName>
    <definedName name="DATE_1" localSheetId="7">[34]LMAIN!#REF!</definedName>
    <definedName name="DATE_1">[34]LMAIN!#REF!</definedName>
    <definedName name="DATE0000" localSheetId="10">[13]LMAIN!#REF!</definedName>
    <definedName name="DATE0000" localSheetId="7">[13]LMAIN!#REF!</definedName>
    <definedName name="DATE0000">[13]LMAIN!#REF!</definedName>
    <definedName name="DATE07" localSheetId="10">[13]LMAIN!#REF!</definedName>
    <definedName name="DATE07" localSheetId="7">[13]LMAIN!#REF!</definedName>
    <definedName name="DATE07">[13]LMAIN!#REF!</definedName>
    <definedName name="DATE070907" localSheetId="10">[13]LMAIN!#REF!</definedName>
    <definedName name="DATE070907" localSheetId="7">[13]LMAIN!#REF!</definedName>
    <definedName name="DATE070907">[13]LMAIN!#REF!</definedName>
    <definedName name="DATE09" localSheetId="10">[13]LMAIN!#REF!</definedName>
    <definedName name="DATE09" localSheetId="7">[13]LMAIN!#REF!</definedName>
    <definedName name="DATE09">[13]LMAIN!#REF!</definedName>
    <definedName name="DATE1" localSheetId="10">[34]LMAIN!#REF!</definedName>
    <definedName name="DATE1" localSheetId="7">[34]LMAIN!#REF!</definedName>
    <definedName name="DATE1">[34]LMAIN!#REF!</definedName>
    <definedName name="DATE1_1" localSheetId="10">[34]LMAIN!#REF!</definedName>
    <definedName name="DATE1_1" localSheetId="7">[34]LMAIN!#REF!</definedName>
    <definedName name="DATE1_1">[34]LMAIN!#REF!</definedName>
    <definedName name="DATE1010" localSheetId="10">[13]LMAIN!#REF!</definedName>
    <definedName name="DATE1010" localSheetId="7">[13]LMAIN!#REF!</definedName>
    <definedName name="DATE1010">[13]LMAIN!#REF!</definedName>
    <definedName name="date135" localSheetId="10">[13]LMAIN!#REF!</definedName>
    <definedName name="date135" localSheetId="7">[13]LMAIN!#REF!</definedName>
    <definedName name="date135">[13]LMAIN!#REF!</definedName>
    <definedName name="DATE1352" localSheetId="10">[13]LMAIN!#REF!</definedName>
    <definedName name="DATE1352" localSheetId="7">[13]LMAIN!#REF!</definedName>
    <definedName name="DATE1352">[13]LMAIN!#REF!</definedName>
    <definedName name="DATE2" localSheetId="10">[13]LMAIN!#REF!</definedName>
    <definedName name="DATE2" localSheetId="7">[13]LMAIN!#REF!</definedName>
    <definedName name="DATE2">[13]LMAIN!#REF!</definedName>
    <definedName name="DATE21" localSheetId="10">[13]LMAIN!#REF!</definedName>
    <definedName name="DATE21" localSheetId="7">[13]LMAIN!#REF!</definedName>
    <definedName name="DATE21">[13]LMAIN!#REF!</definedName>
    <definedName name="DATE260907" localSheetId="10">[13]LMAIN!#REF!</definedName>
    <definedName name="DATE260907" localSheetId="7">[13]LMAIN!#REF!</definedName>
    <definedName name="DATE260907">[13]LMAIN!#REF!</definedName>
    <definedName name="DATE3" localSheetId="10">[13]LMAIN!#REF!</definedName>
    <definedName name="DATE3" localSheetId="7">[13]LMAIN!#REF!</definedName>
    <definedName name="DATE3">[13]LMAIN!#REF!</definedName>
    <definedName name="DATE303" localSheetId="10">[13]LMAIN!#REF!</definedName>
    <definedName name="DATE303" localSheetId="7">[13]LMAIN!#REF!</definedName>
    <definedName name="DATE303">[13]LMAIN!#REF!</definedName>
    <definedName name="DATE34" localSheetId="10">[13]LMAIN!#REF!</definedName>
    <definedName name="DATE34" localSheetId="7">[13]LMAIN!#REF!</definedName>
    <definedName name="DATE34">[13]LMAIN!#REF!</definedName>
    <definedName name="DATE35" localSheetId="10">[13]LMAIN!#REF!</definedName>
    <definedName name="DATE35" localSheetId="7">[13]LMAIN!#REF!</definedName>
    <definedName name="DATE35">[13]LMAIN!#REF!</definedName>
    <definedName name="DATE36" localSheetId="10">[13]LMAIN!#REF!</definedName>
    <definedName name="DATE36" localSheetId="7">[13]LMAIN!#REF!</definedName>
    <definedName name="DATE36">[13]LMAIN!#REF!</definedName>
    <definedName name="DATE4" localSheetId="10">[13]LMAIN!#REF!</definedName>
    <definedName name="DATE4" localSheetId="7">[13]LMAIN!#REF!</definedName>
    <definedName name="DATE4">[13]LMAIN!#REF!</definedName>
    <definedName name="DATE5" localSheetId="10">[13]LMAIN!#REF!</definedName>
    <definedName name="DATE5" localSheetId="7">[13]LMAIN!#REF!</definedName>
    <definedName name="DATE5">[13]LMAIN!#REF!</definedName>
    <definedName name="DATE6" localSheetId="10">[13]LMAIN!#REF!</definedName>
    <definedName name="DATE6" localSheetId="7">[13]LMAIN!#REF!</definedName>
    <definedName name="DATE6">[13]LMAIN!#REF!</definedName>
    <definedName name="DATE7" localSheetId="10">[13]LMAIN!#REF!</definedName>
    <definedName name="DATE7" localSheetId="7">[13]LMAIN!#REF!</definedName>
    <definedName name="DATE7">[13]LMAIN!#REF!</definedName>
    <definedName name="DATE78" localSheetId="10">[13]LMAIN!#REF!</definedName>
    <definedName name="DATE78" localSheetId="7">[13]LMAIN!#REF!</definedName>
    <definedName name="DATE78">[13]LMAIN!#REF!</definedName>
    <definedName name="DATE9" localSheetId="10">[13]LMAIN!#REF!</definedName>
    <definedName name="DATE9" localSheetId="7">[13]LMAIN!#REF!</definedName>
    <definedName name="DATE9">[13]LMAIN!#REF!</definedName>
    <definedName name="DATE96" localSheetId="10">[13]LMAIN!#REF!</definedName>
    <definedName name="DATE96" localSheetId="7">[13]LMAIN!#REF!</definedName>
    <definedName name="DATE96">[13]LMAIN!#REF!</definedName>
    <definedName name="DATELK" localSheetId="10">[13]LMAIN!#REF!</definedName>
    <definedName name="DATELK" localSheetId="7">[13]LMAIN!#REF!</definedName>
    <definedName name="DATELK">[13]LMAIN!#REF!</definedName>
    <definedName name="DATER" localSheetId="10">[13]LMAIN!#REF!</definedName>
    <definedName name="DATER" localSheetId="7">[13]LMAIN!#REF!</definedName>
    <definedName name="DATER">[13]LMAIN!#REF!</definedName>
    <definedName name="DATES" localSheetId="10">[13]LMAIN!#REF!</definedName>
    <definedName name="DATES" localSheetId="7">[13]LMAIN!#REF!</definedName>
    <definedName name="DATES">[13]LMAIN!#REF!</definedName>
    <definedName name="DateTimeStamp">"$#REF!.$E$7"</definedName>
    <definedName name="DATETT" localSheetId="10">[13]LMAIN!#REF!</definedName>
    <definedName name="DATETT" localSheetId="7">[13]LMAIN!#REF!</definedName>
    <definedName name="DATETT">[13]LMAIN!#REF!</definedName>
    <definedName name="DAV" localSheetId="10">[13]LMAIN!#REF!</definedName>
    <definedName name="DAV" localSheetId="7">[13]LMAIN!#REF!</definedName>
    <definedName name="DAV">[13]LMAIN!#REF!</definedName>
    <definedName name="dd" localSheetId="10" hidden="1">{"'Sheet1'!$A$4386:$N$4591"}</definedName>
    <definedName name="dd" localSheetId="7" hidden="1">{"'Sheet1'!$A$4386:$N$4591"}</definedName>
    <definedName name="dd" hidden="1">{"'Sheet1'!$A$4386:$N$4591"}</definedName>
    <definedName name="DDDDD" localSheetId="10">[35]Sheet12!$F$5:$O$2056</definedName>
    <definedName name="DDDDD" localSheetId="7">[35]Sheet12!$F$5:$O$2056</definedName>
    <definedName name="DDDDD">[35]Sheet12!$F$5:$O$2056</definedName>
    <definedName name="DDSS" localSheetId="10">[10]TLPPOCT!#REF!</definedName>
    <definedName name="DDSS" localSheetId="7">[10]TLPPOCT!#REF!</definedName>
    <definedName name="DDSS">[10]TLPPOCT!#REF!</definedName>
    <definedName name="Demographic_data">"$#REF!.$A$23:$N$31"</definedName>
    <definedName name="Demographic_data_4">"$#REF!.$A$23:$N$31"</definedName>
    <definedName name="Demographic_data_5">"$#REF!.$A$23:$N$31"</definedName>
    <definedName name="detail">[26]shp_T_D_drive!$A$1:$AE$31</definedName>
    <definedName name="DF" localSheetId="10">#REF!</definedName>
    <definedName name="DF" localSheetId="7">#REF!</definedName>
    <definedName name="DF">#REF!</definedName>
    <definedName name="dfad" localSheetId="10" hidden="1">{"'Sheet1'!$A$4386:$N$4591"}</definedName>
    <definedName name="dfad" localSheetId="7" hidden="1">{"'Sheet1'!$A$4386:$N$4591"}</definedName>
    <definedName name="dfad" hidden="1">{"'Sheet1'!$A$4386:$N$4591"}</definedName>
    <definedName name="dfd" localSheetId="10" hidden="1">{"'Sheet1'!$A$4386:$N$4591"}</definedName>
    <definedName name="dfd" localSheetId="7" hidden="1">{"'Sheet1'!$A$4386:$N$4591"}</definedName>
    <definedName name="dfd" hidden="1">{"'Sheet1'!$A$4386:$N$4591"}</definedName>
    <definedName name="DID" localSheetId="10" hidden="1">{"'Sheet1'!$A$4386:$N$4591"}</definedName>
    <definedName name="DID" localSheetId="7" hidden="1">{"'Sheet1'!$A$4386:$N$4591"}</definedName>
    <definedName name="DID" hidden="1">{"'Sheet1'!$A$4386:$N$4591"}</definedName>
    <definedName name="DIS" localSheetId="10" hidden="1">{"'Sheet1'!$A$4386:$N$4591"}</definedName>
    <definedName name="DIS" localSheetId="7" hidden="1">{"'Sheet1'!$A$4386:$N$4591"}</definedName>
    <definedName name="DIS" hidden="1">{"'Sheet1'!$A$4386:$N$4591"}</definedName>
    <definedName name="Discom1F1">"$#REF!.$D$8:$F$32"</definedName>
    <definedName name="Discom1F2">"$#REF!.$D$8:$F$22"</definedName>
    <definedName name="Discom1F3">"$#REF!.$D$10:$F$45"</definedName>
    <definedName name="Discom1F4">"$#REF!.$D$8:$F$18"</definedName>
    <definedName name="Discom1F6">"$#REF!.$F$8:$F$13"</definedName>
    <definedName name="Discom2F1">"$#REF!.$D$8:$F$32"</definedName>
    <definedName name="Discom2F2">"$#REF!.$D$8:$F$22"</definedName>
    <definedName name="Discom2F3">"$#REF!.$D$10:$F$45"</definedName>
    <definedName name="Discom2F4">"$#REF!.$D$8:$F$18"</definedName>
    <definedName name="Discom2F6">"$#REF!.$F$8:$F$13"</definedName>
    <definedName name="dist" localSheetId="10" hidden="1">{"'Sheet1'!$A$4386:$N$4591"}</definedName>
    <definedName name="dist" localSheetId="7" hidden="1">{"'Sheet1'!$A$4386:$N$4591"}</definedName>
    <definedName name="dist" hidden="1">{"'Sheet1'!$A$4386:$N$4591"}</definedName>
    <definedName name="DIV" localSheetId="10">#REF!</definedName>
    <definedName name="DIV" localSheetId="7">#REF!</definedName>
    <definedName name="DIV">#REF!</definedName>
    <definedName name="DMTHLOS_17" localSheetId="10">#REF!</definedName>
    <definedName name="DMTHLOS_17" localSheetId="7">#REF!</definedName>
    <definedName name="DMTHLOS_17">#REF!</definedName>
    <definedName name="Document_array_2">NA()</definedName>
    <definedName name="Document_array_3">NA()</definedName>
    <definedName name="Document_array_4">NA()</definedName>
    <definedName name="dom">"$#REF!.$A$3"</definedName>
    <definedName name="dpc">'[36]dpc cost'!$D$1</definedName>
    <definedName name="ds" localSheetId="10" hidden="1">#REF!</definedName>
    <definedName name="ds" localSheetId="7" hidden="1">#REF!</definedName>
    <definedName name="ds" hidden="1">#REF!</definedName>
    <definedName name="DSAD" localSheetId="10" hidden="1">{#N/A,#N/A,FALSE,"2002-03 Form 1.3a";#N/A,#N/A,FALSE,"2003-04 Form 1.3a";#N/A,#N/A,FALSE,"Avai- CY";#N/A,#N/A,FALSE,"Avai- EY";#N/A,#N/A,FALSE,"Demand vs Availability"}</definedName>
    <definedName name="DSAD" localSheetId="7"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DT" localSheetId="10">#REF!</definedName>
    <definedName name="DT" localSheetId="7">#REF!</definedName>
    <definedName name="DT">#REF!</definedName>
    <definedName name="DT_1" localSheetId="10">#REF!</definedName>
    <definedName name="DT_1" localSheetId="7">#REF!</definedName>
    <definedName name="DT_1">#REF!</definedName>
    <definedName name="DT_11" localSheetId="10">#REF!</definedName>
    <definedName name="DT_11" localSheetId="7">#REF!</definedName>
    <definedName name="DT_11">#REF!</definedName>
    <definedName name="DT_2" localSheetId="10">#REF!</definedName>
    <definedName name="DT_2" localSheetId="7">#REF!</definedName>
    <definedName name="DT_2">#REF!</definedName>
    <definedName name="DT_6" localSheetId="10">#REF!</definedName>
    <definedName name="DT_6" localSheetId="7">#REF!</definedName>
    <definedName name="DT_6">#REF!</definedName>
    <definedName name="DT_7" localSheetId="10">#REF!</definedName>
    <definedName name="DT_7" localSheetId="7">#REF!</definedName>
    <definedName name="DT_7">#REF!</definedName>
    <definedName name="DTT" localSheetId="10">#REF!</definedName>
    <definedName name="DTT" localSheetId="7">#REF!</definedName>
    <definedName name="DTT">#REF!</definedName>
    <definedName name="DTT_1" localSheetId="10">#REF!</definedName>
    <definedName name="DTT_1" localSheetId="7">#REF!</definedName>
    <definedName name="DTT_1">#REF!</definedName>
    <definedName name="DTT_11" localSheetId="10">#REF!</definedName>
    <definedName name="DTT_11" localSheetId="7">#REF!</definedName>
    <definedName name="DTT_11">#REF!</definedName>
    <definedName name="DTT_2" localSheetId="10">#REF!</definedName>
    <definedName name="DTT_2" localSheetId="7">#REF!</definedName>
    <definedName name="DTT_2">#REF!</definedName>
    <definedName name="DTT_6" localSheetId="10">#REF!</definedName>
    <definedName name="DTT_6" localSheetId="7">#REF!</definedName>
    <definedName name="DTT_6">#REF!</definedName>
    <definedName name="DTT_7" localSheetId="10">#REF!</definedName>
    <definedName name="DTT_7" localSheetId="7">#REF!</definedName>
    <definedName name="DTT_7">#REF!</definedName>
    <definedName name="E_315MVA_Addl_Page1">"$#REF!.$A$1:$F$34"</definedName>
    <definedName name="E_315MVA_Addl_Page2">"$#REF!.$B$33"</definedName>
    <definedName name="ED">"$#REF!.$A$1:$J$121"</definedName>
    <definedName name="ENERGY" localSheetId="10" hidden="1">{"'Sheet1'!$A$4386:$N$4591"}</definedName>
    <definedName name="ENERGY" localSheetId="7" hidden="1">{"'Sheet1'!$A$4386:$N$4591"}</definedName>
    <definedName name="ENERGY" hidden="1">{"'Sheet1'!$A$4386:$N$4591"}</definedName>
    <definedName name="Energy_sales">"$#REF!.$A$32:$N$52"</definedName>
    <definedName name="Energy_sales_4">"$#REF!.$A$32:$N$52"</definedName>
    <definedName name="Energy_sales_5">"$#REF!.$A$32:$N$52"</definedName>
    <definedName name="Error_Types">"$#REF!.$C$14:$C$15"</definedName>
    <definedName name="Excel_BuiltIn__FilterDatabase">[22]Dom!$E$9:$S$13</definedName>
    <definedName name="Excel_BuiltIn__FilterDatabase_1" localSheetId="10">#REF!</definedName>
    <definedName name="Excel_BuiltIn__FilterDatabase_1" localSheetId="7">#REF!</definedName>
    <definedName name="Excel_BuiltIn__FilterDatabase_1">#REF!</definedName>
    <definedName name="Excel_BuiltIn__FilterDatabase_1_1" localSheetId="10">#REF!</definedName>
    <definedName name="Excel_BuiltIn__FilterDatabase_1_1" localSheetId="7">#REF!</definedName>
    <definedName name="Excel_BuiltIn__FilterDatabase_1_1">#REF!</definedName>
    <definedName name="Excel_BuiltIn__FilterDatabase_1_10" localSheetId="10">#REF!</definedName>
    <definedName name="Excel_BuiltIn__FilterDatabase_1_10" localSheetId="7">#REF!</definedName>
    <definedName name="Excel_BuiltIn__FilterDatabase_1_10">#REF!</definedName>
    <definedName name="Excel_BuiltIn__FilterDatabase_1_11" localSheetId="10">#REF!</definedName>
    <definedName name="Excel_BuiltIn__FilterDatabase_1_11" localSheetId="7">#REF!</definedName>
    <definedName name="Excel_BuiltIn__FilterDatabase_1_11">#REF!</definedName>
    <definedName name="Excel_BuiltIn__FilterDatabase_1_6" localSheetId="10">#REF!</definedName>
    <definedName name="Excel_BuiltIn__FilterDatabase_1_6" localSheetId="7">#REF!</definedName>
    <definedName name="Excel_BuiltIn__FilterDatabase_1_6">#REF!</definedName>
    <definedName name="Excel_BuiltIn__FilterDatabase_1_9" localSheetId="10">#REF!</definedName>
    <definedName name="Excel_BuiltIn__FilterDatabase_1_9" localSheetId="7">#REF!</definedName>
    <definedName name="Excel_BuiltIn__FilterDatabase_1_9">#REF!</definedName>
    <definedName name="Excel_BuiltIn__FilterDatabase_10" localSheetId="10">#REF!</definedName>
    <definedName name="Excel_BuiltIn__FilterDatabase_10" localSheetId="7">#REF!</definedName>
    <definedName name="Excel_BuiltIn__FilterDatabase_10">#REF!</definedName>
    <definedName name="Excel_BuiltIn__FilterDatabase_10_12" localSheetId="10">'[37]66 KV BHEL 3ARS SF6'!#REF!</definedName>
    <definedName name="Excel_BuiltIn__FilterDatabase_10_12" localSheetId="7">'[37]66 KV BHEL 3ARS SF6'!#REF!</definedName>
    <definedName name="Excel_BuiltIn__FilterDatabase_10_12">'[37]66 KV BHEL 3ARS SF6'!#REF!</definedName>
    <definedName name="Excel_BuiltIn__FilterDatabase_11" localSheetId="10">#REF!</definedName>
    <definedName name="Excel_BuiltIn__FilterDatabase_11" localSheetId="7">#REF!</definedName>
    <definedName name="Excel_BuiltIn__FilterDatabase_11">#REF!</definedName>
    <definedName name="Excel_BuiltIn__FilterDatabase_11_1" localSheetId="10">#REF!</definedName>
    <definedName name="Excel_BuiltIn__FilterDatabase_11_1" localSheetId="7">#REF!</definedName>
    <definedName name="Excel_BuiltIn__FilterDatabase_11_1">#REF!</definedName>
    <definedName name="Excel_BuiltIn__FilterDatabase_13" localSheetId="10">#REF!</definedName>
    <definedName name="Excel_BuiltIn__FilterDatabase_13" localSheetId="7">#REF!</definedName>
    <definedName name="Excel_BuiltIn__FilterDatabase_13">#REF!</definedName>
    <definedName name="Excel_BuiltIn__FilterDatabase_15" localSheetId="10">#REF!</definedName>
    <definedName name="Excel_BuiltIn__FilterDatabase_15" localSheetId="7">#REF!</definedName>
    <definedName name="Excel_BuiltIn__FilterDatabase_15">#REF!</definedName>
    <definedName name="Excel_BuiltIn__FilterDatabase_17" localSheetId="10">#REF!</definedName>
    <definedName name="Excel_BuiltIn__FilterDatabase_17" localSheetId="7">#REF!</definedName>
    <definedName name="Excel_BuiltIn__FilterDatabase_17">#REF!</definedName>
    <definedName name="Excel_BuiltIn__FilterDatabase_17_10" localSheetId="10">#REF!</definedName>
    <definedName name="Excel_BuiltIn__FilterDatabase_17_10" localSheetId="7">#REF!</definedName>
    <definedName name="Excel_BuiltIn__FilterDatabase_17_10">#REF!</definedName>
    <definedName name="Excel_BuiltIn__FilterDatabase_17_11" localSheetId="10">#REF!</definedName>
    <definedName name="Excel_BuiltIn__FilterDatabase_17_11" localSheetId="7">#REF!</definedName>
    <definedName name="Excel_BuiltIn__FilterDatabase_17_11">#REF!</definedName>
    <definedName name="Excel_BuiltIn__FilterDatabase_17_8" localSheetId="10">#REF!</definedName>
    <definedName name="Excel_BuiltIn__FilterDatabase_17_8" localSheetId="7">#REF!</definedName>
    <definedName name="Excel_BuiltIn__FilterDatabase_17_8">#REF!</definedName>
    <definedName name="Excel_BuiltIn__FilterDatabase_17_9" localSheetId="10">#REF!</definedName>
    <definedName name="Excel_BuiltIn__FilterDatabase_17_9" localSheetId="7">#REF!</definedName>
    <definedName name="Excel_BuiltIn__FilterDatabase_17_9">#REF!</definedName>
    <definedName name="Excel_BuiltIn__FilterDatabase_18" localSheetId="10">#REF!</definedName>
    <definedName name="Excel_BuiltIn__FilterDatabase_18" localSheetId="7">#REF!</definedName>
    <definedName name="Excel_BuiltIn__FilterDatabase_18">#REF!</definedName>
    <definedName name="Excel_BuiltIn__FilterDatabase_18_10" localSheetId="10">#REF!</definedName>
    <definedName name="Excel_BuiltIn__FilterDatabase_18_10" localSheetId="7">#REF!</definedName>
    <definedName name="Excel_BuiltIn__FilterDatabase_18_10">#REF!</definedName>
    <definedName name="Excel_BuiltIn__FilterDatabase_18_11" localSheetId="10">#REF!</definedName>
    <definedName name="Excel_BuiltIn__FilterDatabase_18_11" localSheetId="7">#REF!</definedName>
    <definedName name="Excel_BuiltIn__FilterDatabase_18_11">#REF!</definedName>
    <definedName name="Excel_BuiltIn__FilterDatabase_18_8" localSheetId="10">#REF!</definedName>
    <definedName name="Excel_BuiltIn__FilterDatabase_18_8" localSheetId="7">#REF!</definedName>
    <definedName name="Excel_BuiltIn__FilterDatabase_18_8">#REF!</definedName>
    <definedName name="Excel_BuiltIn__FilterDatabase_18_9" localSheetId="10">#REF!</definedName>
    <definedName name="Excel_BuiltIn__FilterDatabase_18_9" localSheetId="7">#REF!</definedName>
    <definedName name="Excel_BuiltIn__FilterDatabase_18_9">#REF!</definedName>
    <definedName name="Excel_BuiltIn__FilterDatabase_2" localSheetId="10">'[38]ZP AMR'!#REF!</definedName>
    <definedName name="Excel_BuiltIn__FilterDatabase_2" localSheetId="7">'[38]ZP AMR'!#REF!</definedName>
    <definedName name="Excel_BuiltIn__FilterDatabase_2">'[38]ZP AMR'!#REF!</definedName>
    <definedName name="Excel_BuiltIn__FilterDatabase_36" localSheetId="10">#REF!</definedName>
    <definedName name="Excel_BuiltIn__FilterDatabase_36" localSheetId="7">#REF!</definedName>
    <definedName name="Excel_BuiltIn__FilterDatabase_36">#REF!</definedName>
    <definedName name="Excel_BuiltIn__FilterDatabase_4" localSheetId="10">[39]PRO_39_C!#REF!</definedName>
    <definedName name="Excel_BuiltIn__FilterDatabase_4" localSheetId="7">[39]PRO_39_C!#REF!</definedName>
    <definedName name="Excel_BuiltIn__FilterDatabase_4">[39]PRO_39_C!#REF!</definedName>
    <definedName name="Excel_BuiltIn__FilterDatabase_5" localSheetId="10">#REF!</definedName>
    <definedName name="Excel_BuiltIn__FilterDatabase_5" localSheetId="7">#REF!</definedName>
    <definedName name="Excel_BuiltIn__FilterDatabase_5">#REF!</definedName>
    <definedName name="Excel_BuiltIn__FilterDatabase_9" localSheetId="10">#REF!</definedName>
    <definedName name="Excel_BuiltIn__FilterDatabase_9" localSheetId="7">#REF!</definedName>
    <definedName name="Excel_BuiltIn__FilterDatabase_9">#REF!</definedName>
    <definedName name="Excel_BuiltIn__FilterDatabase_9_11" localSheetId="10">'[37]132 KV 3ARS BHEL SF6'!#REF!</definedName>
    <definedName name="Excel_BuiltIn__FilterDatabase_9_11" localSheetId="7">'[37]132 KV 3ARS BHEL SF6'!#REF!</definedName>
    <definedName name="Excel_BuiltIn__FilterDatabase_9_11">'[37]132 KV 3ARS BHEL SF6'!#REF!</definedName>
    <definedName name="Excel_BuiltIn_Criteria">[3]DLC!$GS$304:$HF$305</definedName>
    <definedName name="Excel_BuiltIn_Database" localSheetId="10">#REF!</definedName>
    <definedName name="Excel_BuiltIn_Database" localSheetId="7">#REF!</definedName>
    <definedName name="Excel_BuiltIn_Database">#REF!</definedName>
    <definedName name="Excel_BuiltIn_Database_1" localSheetId="10">#REF!</definedName>
    <definedName name="Excel_BuiltIn_Database_1" localSheetId="7">#REF!</definedName>
    <definedName name="Excel_BuiltIn_Database_1">#REF!</definedName>
    <definedName name="Excel_BuiltIn_Database_1_11" localSheetId="10">#REF!</definedName>
    <definedName name="Excel_BuiltIn_Database_1_11" localSheetId="7">#REF!</definedName>
    <definedName name="Excel_BuiltIn_Database_1_11">#REF!</definedName>
    <definedName name="Excel_BuiltIn_Database_1_6" localSheetId="10">#REF!</definedName>
    <definedName name="Excel_BuiltIn_Database_1_6" localSheetId="7">#REF!</definedName>
    <definedName name="Excel_BuiltIn_Database_1_6">#REF!</definedName>
    <definedName name="Excel_BuiltIn_Database_10" localSheetId="10">#REF!</definedName>
    <definedName name="Excel_BuiltIn_Database_10" localSheetId="7">#REF!</definedName>
    <definedName name="Excel_BuiltIn_Database_10">#REF!</definedName>
    <definedName name="Excel_BuiltIn_Database_11" localSheetId="10">#REF!</definedName>
    <definedName name="Excel_BuiltIn_Database_11" localSheetId="7">#REF!</definedName>
    <definedName name="Excel_BuiltIn_Database_11">#REF!</definedName>
    <definedName name="Excel_BuiltIn_Database_15" localSheetId="10">#REF!</definedName>
    <definedName name="Excel_BuiltIn_Database_15" localSheetId="7">#REF!</definedName>
    <definedName name="Excel_BuiltIn_Database_15">#REF!</definedName>
    <definedName name="Excel_BuiltIn_Database_16" localSheetId="10">#REF!</definedName>
    <definedName name="Excel_BuiltIn_Database_16" localSheetId="7">#REF!</definedName>
    <definedName name="Excel_BuiltIn_Database_16">#REF!</definedName>
    <definedName name="Excel_BuiltIn_Database_17" localSheetId="10">#REF!</definedName>
    <definedName name="Excel_BuiltIn_Database_17" localSheetId="7">#REF!</definedName>
    <definedName name="Excel_BuiltIn_Database_17">#REF!</definedName>
    <definedName name="Excel_BuiltIn_Database_18" localSheetId="10">#REF!</definedName>
    <definedName name="Excel_BuiltIn_Database_18" localSheetId="7">#REF!</definedName>
    <definedName name="Excel_BuiltIn_Database_18">#REF!</definedName>
    <definedName name="Excel_BuiltIn_Database_2" localSheetId="10">#REF!</definedName>
    <definedName name="Excel_BuiltIn_Database_2" localSheetId="7">#REF!</definedName>
    <definedName name="Excel_BuiltIn_Database_2">#REF!</definedName>
    <definedName name="Excel_BuiltIn_Database_20" localSheetId="10">#REF!</definedName>
    <definedName name="Excel_BuiltIn_Database_20" localSheetId="7">#REF!</definedName>
    <definedName name="Excel_BuiltIn_Database_20">#REF!</definedName>
    <definedName name="Excel_BuiltIn_Database_8" localSheetId="10">#REF!</definedName>
    <definedName name="Excel_BuiltIn_Database_8" localSheetId="7">#REF!</definedName>
    <definedName name="Excel_BuiltIn_Database_8">#REF!</definedName>
    <definedName name="Excel_BuiltIn_Database_9" localSheetId="10">#REF!</definedName>
    <definedName name="Excel_BuiltIn_Database_9" localSheetId="7">#REF!</definedName>
    <definedName name="Excel_BuiltIn_Database_9">#REF!</definedName>
    <definedName name="Excel_BuiltIn_Extract">[3]DLC!$GS$307:$HF$322</definedName>
    <definedName name="Excel_BuiltIn_Print_Area" localSheetId="10">#REF!</definedName>
    <definedName name="Excel_BuiltIn_Print_Area" localSheetId="7">#REF!</definedName>
    <definedName name="Excel_BuiltIn_Print_Area">#REF!</definedName>
    <definedName name="Excel_BuiltIn_Print_Area_1" localSheetId="10">#REF!</definedName>
    <definedName name="Excel_BuiltIn_Print_Area_1" localSheetId="7">#REF!</definedName>
    <definedName name="Excel_BuiltIn_Print_Area_1">#REF!</definedName>
    <definedName name="Excel_BuiltIn_Print_Area_1_11" localSheetId="10">#REF!</definedName>
    <definedName name="Excel_BuiltIn_Print_Area_1_11" localSheetId="7">#REF!</definedName>
    <definedName name="Excel_BuiltIn_Print_Area_1_11">#REF!</definedName>
    <definedName name="Excel_BuiltIn_Print_Area_13_1" localSheetId="10">#REF!</definedName>
    <definedName name="Excel_BuiltIn_Print_Area_13_1" localSheetId="7">#REF!</definedName>
    <definedName name="Excel_BuiltIn_Print_Area_13_1">#REF!</definedName>
    <definedName name="Excel_BuiltIn_Print_Area_15_1" localSheetId="10">#REF!</definedName>
    <definedName name="Excel_BuiltIn_Print_Area_15_1" localSheetId="7">#REF!</definedName>
    <definedName name="Excel_BuiltIn_Print_Area_15_1">#REF!</definedName>
    <definedName name="Excel_BuiltIn_Print_Area_2" localSheetId="10">#REF!</definedName>
    <definedName name="Excel_BuiltIn_Print_Area_2" localSheetId="7">#REF!</definedName>
    <definedName name="Excel_BuiltIn_Print_Area_2">#REF!</definedName>
    <definedName name="Excel_BuiltIn_Print_Area_3" localSheetId="10">#REF!</definedName>
    <definedName name="Excel_BuiltIn_Print_Area_3" localSheetId="7">#REF!</definedName>
    <definedName name="Excel_BuiltIn_Print_Area_3">#REF!</definedName>
    <definedName name="Excel_BuiltIn_Print_Area_3_1" localSheetId="10">#REF!</definedName>
    <definedName name="Excel_BuiltIn_Print_Area_3_1" localSheetId="7">#REF!</definedName>
    <definedName name="Excel_BuiltIn_Print_Area_3_1">#REF!</definedName>
    <definedName name="Excel_BuiltIn_Print_Area_4" localSheetId="10">#REF!</definedName>
    <definedName name="Excel_BuiltIn_Print_Area_4" localSheetId="7">#REF!</definedName>
    <definedName name="Excel_BuiltIn_Print_Area_4">#REF!</definedName>
    <definedName name="Excel_BuiltIn_Print_Area_4_1" localSheetId="10">#REF!</definedName>
    <definedName name="Excel_BuiltIn_Print_Area_4_1" localSheetId="7">#REF!</definedName>
    <definedName name="Excel_BuiltIn_Print_Area_4_1">#REF!</definedName>
    <definedName name="Excel_BuiltIn_Print_Area_5" localSheetId="10">#REF!</definedName>
    <definedName name="Excel_BuiltIn_Print_Area_5" localSheetId="7">#REF!</definedName>
    <definedName name="Excel_BuiltIn_Print_Area_5">#REF!</definedName>
    <definedName name="Excel_BuiltIn_Print_Area_5_1" localSheetId="10">#REF!</definedName>
    <definedName name="Excel_BuiltIn_Print_Area_5_1" localSheetId="7">#REF!</definedName>
    <definedName name="Excel_BuiltIn_Print_Area_5_1">#REF!</definedName>
    <definedName name="Excel_BuiltIn_Print_Area_6_1" localSheetId="10">#REF!</definedName>
    <definedName name="Excel_BuiltIn_Print_Area_6_1" localSheetId="7">#REF!</definedName>
    <definedName name="Excel_BuiltIn_Print_Area_6_1">#REF!</definedName>
    <definedName name="Excel_BuiltIn_Print_Area_9" localSheetId="10">#REF!</definedName>
    <definedName name="Excel_BuiltIn_Print_Area_9" localSheetId="7">#REF!</definedName>
    <definedName name="Excel_BuiltIn_Print_Area_9">#REF!</definedName>
    <definedName name="Excel_BuiltIn_Print_Area_9_1" localSheetId="10">#REF!</definedName>
    <definedName name="Excel_BuiltIn_Print_Area_9_1" localSheetId="7">#REF!</definedName>
    <definedName name="Excel_BuiltIn_Print_Area_9_1">#REF!</definedName>
    <definedName name="Excel_BuiltIn_Print_Area_9_11" localSheetId="10">#REF!</definedName>
    <definedName name="Excel_BuiltIn_Print_Area_9_11" localSheetId="7">#REF!</definedName>
    <definedName name="Excel_BuiltIn_Print_Area_9_11">#REF!</definedName>
    <definedName name="Excel_BuiltIn_Print_Area_9_6" localSheetId="10">#REF!</definedName>
    <definedName name="Excel_BuiltIn_Print_Area_9_6" localSheetId="7">#REF!</definedName>
    <definedName name="Excel_BuiltIn_Print_Area_9_6">#REF!</definedName>
    <definedName name="Excel_BuiltIn_Print_Titles">'[40]Ag LF'!$A$1:$B$65536,'[40]Ag LF'!$A$1:$IV$4</definedName>
    <definedName name="Excel_BuiltIn_Print_Titles_1" localSheetId="10">'[41]New AG UN METER'!#REF!</definedName>
    <definedName name="Excel_BuiltIn_Print_Titles_1" localSheetId="7">'[41]New AG UN METER'!#REF!</definedName>
    <definedName name="Excel_BuiltIn_Print_Titles_1">'[41]New AG UN METER'!#REF!</definedName>
    <definedName name="Excel_BuiltIn_Print_Titles_10_1" localSheetId="10">#REF!,#REF!</definedName>
    <definedName name="Excel_BuiltIn_Print_Titles_10_1" localSheetId="7">#REF!,#REF!</definedName>
    <definedName name="Excel_BuiltIn_Print_Titles_10_1">#REF!,#REF!</definedName>
    <definedName name="Excel_BuiltIn_Print_Titles_11">[42]SuvP_Ltg_Catwise!$D$1:$D$65484,[42]SuvP_Ltg_Catwise!$A$1:$IV$6</definedName>
    <definedName name="Excel_BuiltIn_Print_Titles_11_1">[39]SuvP_Ltg_Catwise!$D$1:$D$65484,[39]SuvP_Ltg_Catwise!$A$1:$IV$6</definedName>
    <definedName name="Excel_BuiltIn_Print_Titles_11_11">[43]SuvP_Ltg_Catwise!$D$1:$D$65484,[43]SuvP_Ltg_Catwise!$A$1:$IV$6</definedName>
    <definedName name="Excel_BuiltIn_Print_Titles_11_2">[43]SuvP_Ltg_Catwise!$D$1:$D$65484,[43]SuvP_Ltg_Catwise!$A$1:$IV$6</definedName>
    <definedName name="Excel_BuiltIn_Print_Titles_11_4">[39]SuvP_Ltg_Catwise!$D$1:$D$65484,[39]SuvP_Ltg_Catwise!$A$1:$IV$6</definedName>
    <definedName name="Excel_BuiltIn_Print_Titles_12">[42]PP_Ltg_Catwise!$D$1:$D$65479,[42]PP_Ltg_Catwise!$A$1:$IV$6</definedName>
    <definedName name="Excel_BuiltIn_Print_Titles_12_1">[39]PP_Ltg_Catwise!$D$1:$D$65479,[39]PP_Ltg_Catwise!$A$1:$IV$6</definedName>
    <definedName name="Excel_BuiltIn_Print_Titles_12_11">[43]PP_Ltg_Catwise!$D$1:$D$65479,[43]PP_Ltg_Catwise!$A$1:$IV$6</definedName>
    <definedName name="Excel_BuiltIn_Print_Titles_12_2">[43]PP_Ltg_Catwise!$D$1:$D$65479,[43]PP_Ltg_Catwise!$A$1:$IV$6</definedName>
    <definedName name="Excel_BuiltIn_Print_Titles_12_4">[39]PP_Ltg_Catwise!$D$1:$D$65479,[39]PP_Ltg_Catwise!$A$1:$IV$6</definedName>
    <definedName name="Excel_BuiltIn_Print_Titles_15_1" localSheetId="10">#REF!</definedName>
    <definedName name="Excel_BuiltIn_Print_Titles_15_1" localSheetId="7">#REF!</definedName>
    <definedName name="Excel_BuiltIn_Print_Titles_15_1">#REF!</definedName>
    <definedName name="Excel_BuiltIn_Print_Titles_2" localSheetId="10">'[44]T_D COMP'!$A$1:$B$65536,'[44]T_D COMP'!#REF!</definedName>
    <definedName name="Excel_BuiltIn_Print_Titles_2" localSheetId="7">'[44]T_D COMP'!$A$1:$B$65536,'[44]T_D COMP'!#REF!</definedName>
    <definedName name="Excel_BuiltIn_Print_Titles_2">'[44]T_D COMP'!$A$1:$B$65536,'[44]T_D COMP'!#REF!</definedName>
    <definedName name="Excel_BuiltIn_Print_Titles_2_1" localSheetId="10">'[44]T_D COMP'!$A$1:$B$65536,'[44]T_D COMP'!#REF!</definedName>
    <definedName name="Excel_BuiltIn_Print_Titles_2_1" localSheetId="7">'[44]T_D COMP'!$A$1:$B$65536,'[44]T_D COMP'!#REF!</definedName>
    <definedName name="Excel_BuiltIn_Print_Titles_2_1">'[44]T_D COMP'!$A$1:$B$65536,'[44]T_D COMP'!#REF!</definedName>
    <definedName name="Excel_BuiltIn_Print_Titles_2_10" localSheetId="10">'[39]T_D COMP'!$A$1:$B$65536,'[39]T_D COMP'!#REF!</definedName>
    <definedName name="Excel_BuiltIn_Print_Titles_2_10" localSheetId="7">'[39]T_D COMP'!$A$1:$B$65536,'[39]T_D COMP'!#REF!</definedName>
    <definedName name="Excel_BuiltIn_Print_Titles_2_10">'[39]T_D COMP'!$A$1:$B$65536,'[39]T_D COMP'!#REF!</definedName>
    <definedName name="Excel_BuiltIn_Print_Titles_2_7" localSheetId="10">'[39]T_D COMP'!$A$1:$B$65536,'[39]T_D COMP'!#REF!</definedName>
    <definedName name="Excel_BuiltIn_Print_Titles_2_7" localSheetId="7">'[39]T_D COMP'!$A$1:$B$65536,'[39]T_D COMP'!#REF!</definedName>
    <definedName name="Excel_BuiltIn_Print_Titles_2_7">'[39]T_D COMP'!$A$1:$B$65536,'[39]T_D COMP'!#REF!</definedName>
    <definedName name="Excel_BuiltIn_Print_Titles_2_8" localSheetId="10">'[39]T_D COMP'!$A$1:$B$65536,'[39]T_D COMP'!#REF!</definedName>
    <definedName name="Excel_BuiltIn_Print_Titles_2_8" localSheetId="7">'[39]T_D COMP'!$A$1:$B$65536,'[39]T_D COMP'!#REF!</definedName>
    <definedName name="Excel_BuiltIn_Print_Titles_2_8">'[39]T_D COMP'!$A$1:$B$65536,'[39]T_D COMP'!#REF!</definedName>
    <definedName name="Excel_BuiltIn_Print_Titles_2_9" localSheetId="10">'[39]T_D COMP'!$A$1:$B$65536,'[39]T_D COMP'!#REF!</definedName>
    <definedName name="Excel_BuiltIn_Print_Titles_2_9" localSheetId="7">'[39]T_D COMP'!$A$1:$B$65536,'[39]T_D COMP'!#REF!</definedName>
    <definedName name="Excel_BuiltIn_Print_Titles_2_9">'[39]T_D COMP'!$A$1:$B$65536,'[39]T_D COMP'!#REF!</definedName>
    <definedName name="Excel_BuiltIn_Print_Titles_3" localSheetId="10">#REF!</definedName>
    <definedName name="Excel_BuiltIn_Print_Titles_3" localSheetId="7">#REF!</definedName>
    <definedName name="Excel_BuiltIn_Print_Titles_3">#REF!</definedName>
    <definedName name="Excel_BuiltIn_Print_Titles_4" localSheetId="10">#REF!</definedName>
    <definedName name="Excel_BuiltIn_Print_Titles_4" localSheetId="7">#REF!</definedName>
    <definedName name="Excel_BuiltIn_Print_Titles_4">#REF!</definedName>
    <definedName name="Excel_BuiltIn_Print_Titles_5">'[42]SuvP_Ind_Catwise '!$D$1:$D$65484,'[42]SuvP_Ind_Catwise '!$A$1:$IV$6</definedName>
    <definedName name="Excel_BuiltIn_Print_Titles_5_1">'[39]SuvP_Ind_Catwise '!$D$1:$D$65484,'[39]SuvP_Ind_Catwise '!$A$1:$IV$6</definedName>
    <definedName name="Excel_BuiltIn_Print_Titles_5_11">'[43]SuvP_Ind_Catwise '!$D$1:$D$65484,'[43]SuvP_Ind_Catwise '!$A$1:$IV$6</definedName>
    <definedName name="Excel_BuiltIn_Print_Titles_5_2">'[43]SuvP_Ind_Catwise '!$D$1:$D$65484,'[43]SuvP_Ind_Catwise '!$A$1:$IV$6</definedName>
    <definedName name="Excel_BuiltIn_Print_Titles_5_4">'[39]SuvP_Ind_Catwise '!$D$1:$D$65484,'[39]SuvP_Ind_Catwise '!$A$1:$IV$6</definedName>
    <definedName name="Excel_BuiltIn_Print_Titles_6">'[42]PP_Ind_Catwise '!$A$1:$D$65484,'[42]PP_Ind_Catwise '!$A$1:$IV$6</definedName>
    <definedName name="Excel_BuiltIn_Print_Titles_6_1">'[39]PP_Ind_Catwise '!$A$1:$D$65484,'[39]PP_Ind_Catwise '!$A$1:$IV$6</definedName>
    <definedName name="Excel_BuiltIn_Print_Titles_6_11">'[43]PP_Ind_Catwise '!$A$1:$D$65484,'[43]PP_Ind_Catwise '!$A$1:$IV$6</definedName>
    <definedName name="Excel_BuiltIn_Print_Titles_6_2">'[43]PP_Ind_Catwise '!$A$1:$D$65484,'[43]PP_Ind_Catwise '!$A$1:$IV$6</definedName>
    <definedName name="Excel_BuiltIn_Print_Titles_6_4">'[39]PP_Ind_Catwise '!$A$1:$D$65484,'[39]PP_Ind_Catwise '!$A$1:$IV$6</definedName>
    <definedName name="_xlnm.Extract">[3]DLC!$GS$307:$HF$322</definedName>
    <definedName name="fdgsdg" localSheetId="10">#REF!</definedName>
    <definedName name="fdgsdg" localSheetId="7">#REF!</definedName>
    <definedName name="fdgsdg">#REF!</definedName>
    <definedName name="Fdr_Jan04" localSheetId="10">#REF!</definedName>
    <definedName name="Fdr_Jan04" localSheetId="7">#REF!</definedName>
    <definedName name="Fdr_Jan04">#REF!</definedName>
    <definedName name="FED" localSheetId="10">#REF!</definedName>
    <definedName name="FED" localSheetId="7">#REF!</definedName>
    <definedName name="FED">#REF!</definedName>
    <definedName name="FF" localSheetId="10">[13]LMAIN!#REF!</definedName>
    <definedName name="FF" localSheetId="7">[13]LMAIN!#REF!</definedName>
    <definedName name="FF">[13]LMAIN!#REF!</definedName>
    <definedName name="Fuel_Esc">[45]Master_Data!$F$73</definedName>
    <definedName name="Fuel_Exp_CY">"$#REF!.$H$90:$H$91"</definedName>
    <definedName name="Fuel_Exp_EY">"$#REF!.$I$90:$I$91"</definedName>
    <definedName name="Fuel_Exp_PY">"$#REF!.$G$90:$G$91"</definedName>
    <definedName name="gdl" localSheetId="10" hidden="1">{"'Sheet1'!$A$4386:$N$4591"}</definedName>
    <definedName name="gdl" localSheetId="7" hidden="1">{"'Sheet1'!$A$4386:$N$4591"}</definedName>
    <definedName name="gdl" hidden="1">{"'Sheet1'!$A$4386:$N$4591"}</definedName>
    <definedName name="GENPUF">'[7]Executive Summary _Thermal'!$A$4:$H$161</definedName>
    <definedName name="gfdgfdg" localSheetId="10">#REF!</definedName>
    <definedName name="gfdgfdg" localSheetId="7">#REF!</definedName>
    <definedName name="gfdgfdg">#REF!</definedName>
    <definedName name="GH">"'file:///G:/Data/ICEA/EMR YEARLY/EMR2005-06.XLS'#$'STN WISE EMR'.$#REF!$#REF!:$#REF!$#REF!"</definedName>
    <definedName name="GH_4">"'file:///C:/Documents and Settings/Valued Acer Customer/Desktop/Data/ICEA/EMR YEARLY/EMR2005-06.XLS'#$'STN WISE EMR'.$#REF!$#REF!:$#REF!$#REF!"</definedName>
    <definedName name="GH_5">"'file:///C:/Documents and Settings/Valued Acer Customer/Desktop/Data/ICEA/EMR YEARLY/EMR2005-06.XLS'#$'STN WISE EMR'.$#REF!$#REF!:$#REF!$#REF!"</definedName>
    <definedName name="guj" localSheetId="10" hidden="1">'[46]R2-S1-mthws-prog'!#REF!</definedName>
    <definedName name="guj" localSheetId="7" hidden="1">'[46]R2-S1-mthws-prog'!#REF!</definedName>
    <definedName name="guj" hidden="1">'[46]R2-S1-mthws-prog'!#REF!</definedName>
    <definedName name="H" localSheetId="10">#REF!</definedName>
    <definedName name="H" localSheetId="7">#REF!</definedName>
    <definedName name="H">#REF!</definedName>
    <definedName name="HFOHSD">'[7]Executive Summary _Thermal'!$A$4:$H$96</definedName>
    <definedName name="Horizontal_Not_Selected">"$#REF!.$C$10"</definedName>
    <definedName name="hr" localSheetId="10">[13]LMAIN!#REF!</definedName>
    <definedName name="hr" localSheetId="7">[13]LMAIN!#REF!</definedName>
    <definedName name="hr">[13]LMAIN!#REF!</definedName>
    <definedName name="HRE" localSheetId="10">[13]LMAIN!#REF!</definedName>
    <definedName name="HRE" localSheetId="7">[13]LMAIN!#REF!</definedName>
    <definedName name="HRE">[13]LMAIN!#REF!</definedName>
    <definedName name="hrp" localSheetId="10">[13]LMAIN!#REF!</definedName>
    <definedName name="hrp" localSheetId="7">[13]LMAIN!#REF!</definedName>
    <definedName name="hrp">[13]LMAIN!#REF!</definedName>
    <definedName name="HRS" localSheetId="10">[13]LMAIN!#REF!</definedName>
    <definedName name="HRS" localSheetId="7">[13]LMAIN!#REF!</definedName>
    <definedName name="HRS">[13]LMAIN!#REF!</definedName>
    <definedName name="Hrs_ConsT" localSheetId="10">#REF!</definedName>
    <definedName name="Hrs_ConsT" localSheetId="7">#REF!</definedName>
    <definedName name="Hrs_ConsT">#REF!</definedName>
    <definedName name="HT" localSheetId="10" hidden="1">{"'Sheet1'!$A$4386:$N$4591"}</definedName>
    <definedName name="HT" localSheetId="7" hidden="1">{"'Sheet1'!$A$4386:$N$4591"}</definedName>
    <definedName name="HT" hidden="1">{"'Sheet1'!$A$4386:$N$4591"}</definedName>
    <definedName name="hthytrystr" localSheetId="10">#REF!</definedName>
    <definedName name="hthytrystr" localSheetId="7">#REF!</definedName>
    <definedName name="hthytrystr">#REF!</definedName>
    <definedName name="HTML_CodePage" hidden="1">1252</definedName>
    <definedName name="HTML_Control" localSheetId="10" hidden="1">{"'Sheet1'!$A$4386:$N$4591"}</definedName>
    <definedName name="HTML_Control" localSheetId="7" hidden="1">{"'Sheet1'!$A$4386:$N$4591"}</definedName>
    <definedName name="HTML_Control" hidden="1">{"'Sheet1'!$A$4386:$N$4591"}</definedName>
    <definedName name="HTML_Control_1" localSheetId="10" hidden="1">{"'Sheet1'!$A$4386:$N$4591"}</definedName>
    <definedName name="HTML_Control_1" localSheetId="7" hidden="1">{"'Sheet1'!$A$4386:$N$4591"}</definedName>
    <definedName name="HTML_Control_1" hidden="1">{"'Sheet1'!$A$4386:$N$4591"}</definedName>
    <definedName name="HTML_Control_2" localSheetId="10" hidden="1">{"'Sheet1'!$A$4386:$N$4591"}</definedName>
    <definedName name="HTML_Control_2" localSheetId="7" hidden="1">{"'Sheet1'!$A$4386:$N$4591"}</definedName>
    <definedName name="HTML_Control_2" hidden="1">{"'Sheet1'!$A$4386:$N$4591"}</definedName>
    <definedName name="HTML_Control_3" localSheetId="10" hidden="1">{"'Sheet1'!$A$4386:$N$4591"}</definedName>
    <definedName name="HTML_Control_3" localSheetId="7" hidden="1">{"'Sheet1'!$A$4386:$N$4591"}</definedName>
    <definedName name="HTML_Control_3" hidden="1">{"'Sheet1'!$A$4386:$N$4591"}</definedName>
    <definedName name="HTML_Control_4" localSheetId="10" hidden="1">{"'Sheet1'!$A$4386:$N$4591"}</definedName>
    <definedName name="HTML_Control_4" localSheetId="7" hidden="1">{"'Sheet1'!$A$4386:$N$4591"}</definedName>
    <definedName name="HTML_Control_4" hidden="1">{"'Sheet1'!$A$4386:$N$4591"}</definedName>
    <definedName name="HTML_Control_5" localSheetId="10" hidden="1">{"'Sheet1'!$A$4386:$N$4591"}</definedName>
    <definedName name="HTML_Control_5" localSheetId="7"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VDS" localSheetId="10">#REF!</definedName>
    <definedName name="HVDS" localSheetId="7">#REF!</definedName>
    <definedName name="HVDS">#REF!</definedName>
    <definedName name="if" localSheetId="10">'[47]annexture-g1'!#REF!</definedName>
    <definedName name="if" localSheetId="7">'[47]annexture-g1'!#REF!</definedName>
    <definedName name="if">'[47]annexture-g1'!#REF!</definedName>
    <definedName name="IN">[3]DLC!$GS$2:$HF$22</definedName>
    <definedName name="Intt_Charge_cY">"$#REF!.$G$35;$#REF!.$G$44"</definedName>
    <definedName name="Intt_Charge_cy_1">'[48]A 3_7'!$H$35,'[48]A 3_7'!$H$44</definedName>
    <definedName name="Intt_Charge_cy_1_4">'[48]A 3_7'!$H$35,'[48]A 3_7'!$H$44</definedName>
    <definedName name="Intt_Charge_cy_1_5">'[48]A 3_7'!$H$35,'[48]A 3_7'!$H$44</definedName>
    <definedName name="Intt_Charge_cY_4">"$#REF!.$G$35;$#REF!.$G$44"</definedName>
    <definedName name="Intt_Charge_cY_5">"$#REF!.$G$35;$#REF!.$G$44"</definedName>
    <definedName name="Intt_Charge_eY">"$#REF!.$H$35;$#REF!.$H$44"</definedName>
    <definedName name="Intt_Charge_ey_1">'[48]A 3_7'!$I$35,'[48]A 3_7'!$I$44</definedName>
    <definedName name="Intt_Charge_ey_1_4">'[48]A 3_7'!$I$35,'[48]A 3_7'!$I$44</definedName>
    <definedName name="Intt_Charge_ey_1_5">'[48]A 3_7'!$I$35,'[48]A 3_7'!$I$44</definedName>
    <definedName name="Intt_Charge_eY_4">"$#REF!.$H$35;$#REF!.$H$44"</definedName>
    <definedName name="Intt_Charge_eY_5">"$#REF!.$H$35;$#REF!.$H$44"</definedName>
    <definedName name="Intt_Charge_PY">"$#REF!.$#REF!$35;$#REF!.$#REF!$44"</definedName>
    <definedName name="Intt_Charge_py_1">'[48]A 3_7'!$G$35,'[48]A 3_7'!$G$44</definedName>
    <definedName name="Intt_Charge_py_1_4">'[48]A 3_7'!$G$35,'[48]A 3_7'!$G$44</definedName>
    <definedName name="Intt_Charge_py_1_5">'[48]A 3_7'!$G$35,'[48]A 3_7'!$G$44</definedName>
    <definedName name="Intt_Charge_PY_4">"$#REF!.$#REF!$35;$#REF!.$#REF!$44"</definedName>
    <definedName name="Intt_Charge_PY_5">"$#REF!.$#REF!$35;$#REF!.$#REF!$44"</definedName>
    <definedName name="Investment_Plan">"$#REF!.$G$35;$#REF!.$G$44"</definedName>
    <definedName name="j" localSheetId="10" hidden="1">{"'Sheet1'!$A$4386:$N$4591"}</definedName>
    <definedName name="j" localSheetId="7" hidden="1">{"'Sheet1'!$A$4386:$N$4591"}</definedName>
    <definedName name="j" hidden="1">{"'Sheet1'!$A$4386:$N$4591"}</definedName>
    <definedName name="jjj" localSheetId="10" hidden="1">{"'Sheet1'!$A$4386:$N$4591"}</definedName>
    <definedName name="jjj" localSheetId="7" hidden="1">{"'Sheet1'!$A$4386:$N$4591"}</definedName>
    <definedName name="jjj" hidden="1">{"'Sheet1'!$A$4386:$N$4591"}</definedName>
    <definedName name="JUN" localSheetId="10">#REF!</definedName>
    <definedName name="JUN" localSheetId="7">#REF!</definedName>
    <definedName name="JUN">#REF!</definedName>
    <definedName name="JV10Group_944">"$#REF!.$N$1:$T$151"</definedName>
    <definedName name="JV14Group_944">"$#REF!.$W$1:$AC$149"</definedName>
    <definedName name="K" localSheetId="10">[13]LMAIN!#REF!</definedName>
    <definedName name="K" localSheetId="7">[13]LMAIN!#REF!</definedName>
    <definedName name="K">[13]LMAIN!#REF!</definedName>
    <definedName name="K2000_">NA()</definedName>
    <definedName name="KD" localSheetId="10">[13]LMAIN!#REF!</definedName>
    <definedName name="KD" localSheetId="7">[13]LMAIN!#REF!</definedName>
    <definedName name="KD">[13]LMAIN!#REF!</definedName>
    <definedName name="KEII">'[7]Executive Summary _Thermal'!$H$4:$I$31</definedName>
    <definedName name="KEIIU">'[7]Executive Summary _Thermal'!$A$4:$F$31</definedName>
    <definedName name="KI" localSheetId="10">[13]LMAIN!#REF!</definedName>
    <definedName name="KI" localSheetId="7">[13]LMAIN!#REF!</definedName>
    <definedName name="KI">[13]LMAIN!#REF!</definedName>
    <definedName name="KIT" localSheetId="10">[13]LMAIN!#REF!</definedName>
    <definedName name="KIT" localSheetId="7">[13]LMAIN!#REF!</definedName>
    <definedName name="KIT">[13]LMAIN!#REF!</definedName>
    <definedName name="KKLDFJG" localSheetId="10">[13]LMAIN!#REF!</definedName>
    <definedName name="KKLDFJG" localSheetId="7">[13]LMAIN!#REF!</definedName>
    <definedName name="KKLDFJG">[13]LMAIN!#REF!</definedName>
    <definedName name="KM" localSheetId="10">[13]LMAIN!#REF!</definedName>
    <definedName name="KM" localSheetId="7">[13]LMAIN!#REF!</definedName>
    <definedName name="KM">[13]LMAIN!#REF!</definedName>
    <definedName name="kmbl" localSheetId="10" hidden="1">'[49]mpmla wise pp0001'!#REF!</definedName>
    <definedName name="kmbl" localSheetId="7" hidden="1">'[49]mpmla wise pp0001'!#REF!</definedName>
    <definedName name="kmbl" hidden="1">'[49]mpmla wise pp0001'!#REF!</definedName>
    <definedName name="KMF" localSheetId="10">[13]LMAIN!#REF!</definedName>
    <definedName name="KMF" localSheetId="7">[13]LMAIN!#REF!</definedName>
    <definedName name="KMF">[13]LMAIN!#REF!</definedName>
    <definedName name="KVA" localSheetId="10">#REF!</definedName>
    <definedName name="KVA" localSheetId="7">#REF!</definedName>
    <definedName name="KVA">#REF!</definedName>
    <definedName name="KXC" localSheetId="10">[13]LMAIN!#REF!</definedName>
    <definedName name="KXC" localSheetId="7">[13]LMAIN!#REF!</definedName>
    <definedName name="KXC">[13]LMAIN!#REF!</definedName>
    <definedName name="KZ" localSheetId="10">[13]LMAIN!#REF!</definedName>
    <definedName name="KZ" localSheetId="7">[13]LMAIN!#REF!</definedName>
    <definedName name="KZ">[13]LMAIN!#REF!</definedName>
    <definedName name="L" localSheetId="10">[13]LMAIN!#REF!</definedName>
    <definedName name="L" localSheetId="7">[13]LMAIN!#REF!</definedName>
    <definedName name="L">[13]LMAIN!#REF!</definedName>
    <definedName name="L1M10" localSheetId="10">#REF!</definedName>
    <definedName name="L1M10" localSheetId="7">#REF!</definedName>
    <definedName name="L1M10">#REF!</definedName>
    <definedName name="L1M2" localSheetId="10">#REF!</definedName>
    <definedName name="L1M2" localSheetId="7">#REF!</definedName>
    <definedName name="L1M2">#REF!</definedName>
    <definedName name="L1M22" localSheetId="10">#REF!</definedName>
    <definedName name="L1M22" localSheetId="7">#REF!</definedName>
    <definedName name="L1M22">#REF!</definedName>
    <definedName name="L1M23" localSheetId="10">#REF!</definedName>
    <definedName name="L1M23" localSheetId="7">#REF!</definedName>
    <definedName name="L1M23">#REF!</definedName>
    <definedName name="L1M24" localSheetId="10">#REF!</definedName>
    <definedName name="L1M24" localSheetId="7">#REF!</definedName>
    <definedName name="L1M24">#REF!</definedName>
    <definedName name="L1M30" localSheetId="10">#REF!</definedName>
    <definedName name="L1M30" localSheetId="7">#REF!</definedName>
    <definedName name="L1M30">#REF!</definedName>
    <definedName name="L1M31" localSheetId="10">#REF!</definedName>
    <definedName name="L1M31" localSheetId="7">#REF!</definedName>
    <definedName name="L1M31">#REF!</definedName>
    <definedName name="L1M32" localSheetId="10">#REF!</definedName>
    <definedName name="L1M32" localSheetId="7">#REF!</definedName>
    <definedName name="L1M32">#REF!</definedName>
    <definedName name="L1M33" localSheetId="10">#REF!</definedName>
    <definedName name="L1M33" localSheetId="7">#REF!</definedName>
    <definedName name="L1M33">#REF!</definedName>
    <definedName name="L1M34" localSheetId="10">#REF!</definedName>
    <definedName name="L1M34" localSheetId="7">#REF!</definedName>
    <definedName name="L1M34">#REF!</definedName>
    <definedName name="L1M37" localSheetId="10">#REF!</definedName>
    <definedName name="L1M37" localSheetId="7">#REF!</definedName>
    <definedName name="L1M37">#REF!</definedName>
    <definedName name="L1M38" localSheetId="10">#REF!</definedName>
    <definedName name="L1M38" localSheetId="7">#REF!</definedName>
    <definedName name="L1M38">#REF!</definedName>
    <definedName name="L1M6" localSheetId="10">#REF!</definedName>
    <definedName name="L1M6" localSheetId="7">#REF!</definedName>
    <definedName name="L1M6">#REF!</definedName>
    <definedName name="L1M8" localSheetId="10">#REF!</definedName>
    <definedName name="L1M8" localSheetId="7">#REF!</definedName>
    <definedName name="L1M8">#REF!</definedName>
    <definedName name="L1M9" localSheetId="10">#REF!</definedName>
    <definedName name="L1M9" localSheetId="7">#REF!</definedName>
    <definedName name="L1M9">#REF!</definedName>
    <definedName name="LAC" localSheetId="10">#REF!</definedName>
    <definedName name="LAC" localSheetId="7">#REF!</definedName>
    <definedName name="LAC">#REF!</definedName>
    <definedName name="LBC" localSheetId="10">#REF!</definedName>
    <definedName name="LBC" localSheetId="7">#REF!</definedName>
    <definedName name="LBC">#REF!</definedName>
    <definedName name="LBCF" localSheetId="10">#REF!</definedName>
    <definedName name="LBCF" localSheetId="7">#REF!</definedName>
    <definedName name="LBCF">#REF!</definedName>
    <definedName name="LC" localSheetId="10">[13]LMAIN!#REF!</definedName>
    <definedName name="LC" localSheetId="7">[13]LMAIN!#REF!</definedName>
    <definedName name="LC">[13]LMAIN!#REF!</definedName>
    <definedName name="LCD" localSheetId="10">[13]LMAIN!#REF!</definedName>
    <definedName name="LCD" localSheetId="7">[13]LMAIN!#REF!</definedName>
    <definedName name="LCD">[13]LMAIN!#REF!</definedName>
    <definedName name="LDF" localSheetId="10">#REF!</definedName>
    <definedName name="LDF" localSheetId="7">#REF!</definedName>
    <definedName name="LDF">#REF!</definedName>
    <definedName name="LEVEL">"$#REF!.$G$333:$IU$392"</definedName>
    <definedName name="LF" localSheetId="10">[13]LMAIN!#REF!</definedName>
    <definedName name="LF" localSheetId="7">[13]LMAIN!#REF!</definedName>
    <definedName name="LF">[13]LMAIN!#REF!</definedName>
    <definedName name="Live_Integrity">"'file:///G:/Documents and Settings/ak_srivastava/Desktop/KPMG/Financial Mo/Final Model/PF_Modelling_KPMG v3.0.xls'#$Inputs.$#REF!$#REF!"</definedName>
    <definedName name="Live_Integrity_4">"'file:///C:/Documents and Settings/ak_srivastava/Desktop/KPMG/Financial Mo/Final Model/PF_Modelling_KPMG v3.0.xls'#$Inputs.$#REF!$#REF!"</definedName>
    <definedName name="Live_Integrity_5">"'file:///C:/Documents and Settings/ak_srivastava/Desktop/KPMG/Financial Mo/Final Model/PF_Modelling_KPMG v3.0.xls'#$Inputs.$#REF!$#REF!"</definedName>
    <definedName name="LLF" localSheetId="10">#REF!</definedName>
    <definedName name="LLF" localSheetId="7">#REF!</definedName>
    <definedName name="LLF">#REF!</definedName>
    <definedName name="lodara" localSheetId="10" hidden="1">{"'Sheet1'!$A$4386:$N$4591"}</definedName>
    <definedName name="lodara" localSheetId="7" hidden="1">{"'Sheet1'!$A$4386:$N$4591"}</definedName>
    <definedName name="lodara" hidden="1">{"'Sheet1'!$A$4386:$N$4591"}</definedName>
    <definedName name="LOSS" localSheetId="10" hidden="1">#REF!</definedName>
    <definedName name="LOSS" localSheetId="7" hidden="1">#REF!</definedName>
    <definedName name="LOSS" hidden="1">#REF!</definedName>
    <definedName name="ltg" localSheetId="10" hidden="1">#REF!</definedName>
    <definedName name="ltg" localSheetId="7" hidden="1">#REF!</definedName>
    <definedName name="ltg" hidden="1">#REF!</definedName>
    <definedName name="ltind">"$#REF!.$A$93"</definedName>
    <definedName name="M" localSheetId="10">#REF!</definedName>
    <definedName name="M" localSheetId="7">#REF!</definedName>
    <definedName name="M">#REF!</definedName>
    <definedName name="Main_Length" localSheetId="10">#REF!</definedName>
    <definedName name="Main_Length" localSheetId="7">#REF!</definedName>
    <definedName name="Main_Length">#REF!</definedName>
    <definedName name="Master_Integrity">"'file:///G:/Documents and Settings/ak_srivastava/Desktop/KPMG/Financial Mo/Final Model/PF_Modelling_KPMG v3.0.xls'#$Inputs.$#REF!$#REF!"</definedName>
    <definedName name="Master_Integrity_4">"'file:///C:/Documents and Settings/ak_srivastava/Desktop/KPMG/Financial Mo/Final Model/PF_Modelling_KPMG v3.0.xls'#$Inputs.$#REF!$#REF!"</definedName>
    <definedName name="Master_Integrity_5">"'file:///C:/Documents and Settings/ak_srivastava/Desktop/KPMG/Financial Mo/Final Model/PF_Modelling_KPMG v3.0.xls'#$Inputs.$#REF!$#REF!"</definedName>
    <definedName name="Master_Signals">"'file:///G:/Documents and Settings/ak_srivastava/Desktop/KPMG/Financial Mo/Final Model/PF_Modelling_KPMG v3.0.xls'#$Inputs.$#REF!$#REF!"</definedName>
    <definedName name="Master_Signals_4">"'file:///C:/Documents and Settings/ak_srivastava/Desktop/KPMG/Financial Mo/Final Model/PF_Modelling_KPMG v3.0.xls'#$Inputs.$#REF!$#REF!"</definedName>
    <definedName name="Master_Signals_5">"'file:///C:/Documents and Settings/ak_srivastava/Desktop/KPMG/Financial Mo/Final Model/PF_Modelling_KPMG v3.0.xls'#$Inputs.$#REF!$#REF!"</definedName>
    <definedName name="Max_Amp" localSheetId="10">#REF!</definedName>
    <definedName name="Max_Amp" localSheetId="7">#REF!</definedName>
    <definedName name="Max_Amp">#REF!</definedName>
    <definedName name="Meh" localSheetId="10" hidden="1">{"'Sheet1'!$A$4386:$N$4591"}</definedName>
    <definedName name="Meh" localSheetId="7" hidden="1">{"'Sheet1'!$A$4386:$N$4591"}</definedName>
    <definedName name="Meh" hidden="1">{"'Sheet1'!$A$4386:$N$4591"}</definedName>
    <definedName name="MEPE">'[7]Executive Summary _Thermal'!$I$4:$EG$36</definedName>
    <definedName name="mill">"$#REF!.$U$7"</definedName>
    <definedName name="MIS" localSheetId="10" hidden="1">{"'Sheet1'!$A$4386:$N$4591"}</definedName>
    <definedName name="MIS" localSheetId="7" hidden="1">{"'Sheet1'!$A$4386:$N$4591"}</definedName>
    <definedName name="MIS" hidden="1">{"'Sheet1'!$A$4386:$N$4591"}</definedName>
    <definedName name="MISPP" localSheetId="10" hidden="1">{"'Sheet1'!$A$4386:$N$4591"}</definedName>
    <definedName name="MISPP" localSheetId="7" hidden="1">{"'Sheet1'!$A$4386:$N$4591"}</definedName>
    <definedName name="MISPP" hidden="1">{"'Sheet1'!$A$4386:$N$4591"}</definedName>
    <definedName name="MMB" hidden="1">'[50]mpmla wise pp0001'!$A$166:$A$172</definedName>
    <definedName name="MOD">'[7]Executive Summary _Thermal'!$A$162:$H$257</definedName>
    <definedName name="MPL" localSheetId="10">#REF!</definedName>
    <definedName name="MPL" localSheetId="7">#REF!</definedName>
    <definedName name="MPL">#REF!</definedName>
    <definedName name="MSN" localSheetId="10" hidden="1">{"'Sheet1'!$A$4386:$N$4591"}</definedName>
    <definedName name="MSN" localSheetId="7" hidden="1">{"'Sheet1'!$A$4386:$N$4591"}</definedName>
    <definedName name="MSN" hidden="1">{"'Sheet1'!$A$4386:$N$4591"}</definedName>
    <definedName name="MSTCAT">'[51]FDR MST'!$G$1:$G$65536</definedName>
    <definedName name="MSTCIR">'[51]FDR MST'!$AE$1:$AE$65536</definedName>
    <definedName name="MSTDVN">'[51]FDR MST'!$AD$1:$AD$65536</definedName>
    <definedName name="MSTLBL">'[51]FDR MST'!$AB$1:$AB$65536</definedName>
    <definedName name="MSTSDN">'[51]FDR MST'!$AC$1:$AC$65536</definedName>
    <definedName name="MSTSS">'[51]FDR MST'!$AG$1:$AG$65536</definedName>
    <definedName name="MTPI">"$#REF!.$C$83:$O$168"</definedName>
    <definedName name="Name_Company">[52]Inputs!$E$140</definedName>
    <definedName name="Name_Company_4">[53]Inputs!$E$140</definedName>
    <definedName name="Name_Company_5">[53]Inputs!$E$140</definedName>
    <definedName name="Name_Model">[52]Inputs!$E$141</definedName>
    <definedName name="Name_Model_4">[53]Inputs!$E$141</definedName>
    <definedName name="Name_Model_5">[53]Inputs!$E$141</definedName>
    <definedName name="Name_of_Lines">'[50]Name of Lines'!$A$1:$A$51</definedName>
    <definedName name="Name_Project">[52]Inputs!$E$142</definedName>
    <definedName name="Name_Project_4">[53]Inputs!$E$142</definedName>
    <definedName name="Name_Project_5">[53]Inputs!$E$142</definedName>
    <definedName name="NameBaseCase">"$#REF!.$H$8"</definedName>
    <definedName name="ndb" localSheetId="10">#REF!</definedName>
    <definedName name="ndb" localSheetId="7">#REF!</definedName>
    <definedName name="ndb">#REF!</definedName>
    <definedName name="NM" localSheetId="10">[13]LMAIN!#REF!</definedName>
    <definedName name="NM" localSheetId="7">[13]LMAIN!#REF!</definedName>
    <definedName name="NM">[13]LMAIN!#REF!</definedName>
    <definedName name="no" localSheetId="10">#REF!</definedName>
    <definedName name="no" localSheetId="7">#REF!</definedName>
    <definedName name="no">#REF!</definedName>
    <definedName name="NonDom">"$#REF!.$A$78"</definedName>
    <definedName name="oct_01" localSheetId="10">#REF!</definedName>
    <definedName name="oct_01" localSheetId="7">#REF!</definedName>
    <definedName name="oct_01">#REF!</definedName>
    <definedName name="ONM_CST">[45]Master_Data!$F$64</definedName>
    <definedName name="OO" localSheetId="10">#REF!</definedName>
    <definedName name="OO" localSheetId="7">#REF!</definedName>
    <definedName name="OO">#REF!</definedName>
    <definedName name="oooo" localSheetId="10">#REF!</definedName>
    <definedName name="oooo" localSheetId="7">#REF!</definedName>
    <definedName name="oooo">#REF!</definedName>
    <definedName name="p" localSheetId="10">#REF!</definedName>
    <definedName name="p" localSheetId="7">#REF!</definedName>
    <definedName name="p">#REF!</definedName>
    <definedName name="P8V" localSheetId="10">#REF!</definedName>
    <definedName name="P8V" localSheetId="7">#REF!</definedName>
    <definedName name="P8V">#REF!</definedName>
    <definedName name="Para" localSheetId="10">#REF!</definedName>
    <definedName name="Para" localSheetId="7">#REF!</definedName>
    <definedName name="Para">#REF!</definedName>
    <definedName name="PBIS" localSheetId="10">#REF!</definedName>
    <definedName name="PBIS" localSheetId="7">#REF!</definedName>
    <definedName name="PBIS">#REF!</definedName>
    <definedName name="PITHALPUR" localSheetId="10">[13]LMAIN!#REF!</definedName>
    <definedName name="PITHALPUR" localSheetId="7">[13]LMAIN!#REF!</definedName>
    <definedName name="PITHALPUR">[13]LMAIN!#REF!</definedName>
    <definedName name="pkm" localSheetId="10" hidden="1">{"'Sheet1'!$A$4386:$N$4591"}</definedName>
    <definedName name="pkm" localSheetId="7" hidden="1">{"'Sheet1'!$A$4386:$N$4591"}</definedName>
    <definedName name="pkm" hidden="1">{"'Sheet1'!$A$4386:$N$4591"}</definedName>
    <definedName name="PM" localSheetId="10">[13]LMAIN!#REF!</definedName>
    <definedName name="PM" localSheetId="7">[13]LMAIN!#REF!</definedName>
    <definedName name="PM">[13]LMAIN!#REF!</definedName>
    <definedName name="PMG" localSheetId="10">[13]LMAIN!#REF!</definedName>
    <definedName name="PMG" localSheetId="7">[13]LMAIN!#REF!</definedName>
    <definedName name="PMG">[13]LMAIN!#REF!</definedName>
    <definedName name="po" localSheetId="10" hidden="1">[44]zpF0001!$E$39:$E$78</definedName>
    <definedName name="po" localSheetId="7" hidden="1">[44]zpF0001!$E$39:$E$78</definedName>
    <definedName name="po" hidden="1">[44]zpF0001!$E$39:$E$78</definedName>
    <definedName name="Pop_Ratio">"$#REF!.$B$3"</definedName>
    <definedName name="Pop_Ratio_4">"$#REF!.$B$3"</definedName>
    <definedName name="Pop_Ratio_5">"$#REF!.$B$3"</definedName>
    <definedName name="pptat" localSheetId="10">#REF!</definedName>
    <definedName name="pptat" localSheetId="7">#REF!</definedName>
    <definedName name="pptat">#REF!</definedName>
    <definedName name="pptat_1" localSheetId="10">#REF!</definedName>
    <definedName name="pptat_1" localSheetId="7">#REF!</definedName>
    <definedName name="pptat_1">#REF!</definedName>
    <definedName name="pptat_11" localSheetId="10">#REF!</definedName>
    <definedName name="pptat_11" localSheetId="7">#REF!</definedName>
    <definedName name="pptat_11">#REF!</definedName>
    <definedName name="pptat_2" localSheetId="10">#REF!</definedName>
    <definedName name="pptat_2" localSheetId="7">#REF!</definedName>
    <definedName name="pptat_2">#REF!</definedName>
    <definedName name="pptat_6" localSheetId="10">#REF!</definedName>
    <definedName name="pptat_6" localSheetId="7">#REF!</definedName>
    <definedName name="pptat_6">#REF!</definedName>
    <definedName name="pptat_7" localSheetId="10">#REF!</definedName>
    <definedName name="pptat_7" localSheetId="7">#REF!</definedName>
    <definedName name="pptat_7">#REF!</definedName>
    <definedName name="PR5IND3" localSheetId="10">#REF!</definedName>
    <definedName name="PR5IND3" localSheetId="7">#REF!</definedName>
    <definedName name="PR5IND3">#REF!</definedName>
    <definedName name="PR5IND3_1" localSheetId="10">#REF!</definedName>
    <definedName name="PR5IND3_1" localSheetId="7">#REF!</definedName>
    <definedName name="PR5IND3_1">#REF!</definedName>
    <definedName name="PR5IND5" localSheetId="10">#REF!</definedName>
    <definedName name="PR5IND5" localSheetId="7">#REF!</definedName>
    <definedName name="PR5IND5">#REF!</definedName>
    <definedName name="PR5IND5_1" localSheetId="10">#REF!</definedName>
    <definedName name="PR5IND5_1" localSheetId="7">#REF!</definedName>
    <definedName name="PR5IND5_1">#REF!</definedName>
    <definedName name="PR5LTG3" localSheetId="10">#REF!</definedName>
    <definedName name="PR5LTG3" localSheetId="7">#REF!</definedName>
    <definedName name="PR5LTG3">#REF!</definedName>
    <definedName name="PR5LTG3_1" localSheetId="10">#REF!</definedName>
    <definedName name="PR5LTG3_1" localSheetId="7">#REF!</definedName>
    <definedName name="PR5LTG3_1">#REF!</definedName>
    <definedName name="PR5LTG5" localSheetId="10">#REF!</definedName>
    <definedName name="PR5LTG5" localSheetId="7">#REF!</definedName>
    <definedName name="PR5LTG5">#REF!</definedName>
    <definedName name="PR5LTG5_1" localSheetId="10">#REF!</definedName>
    <definedName name="PR5LTG5_1" localSheetId="7">#REF!</definedName>
    <definedName name="PR5LTG5_1">#REF!</definedName>
    <definedName name="PRE" localSheetId="10">[13]LMAIN!#REF!</definedName>
    <definedName name="PRE" localSheetId="7">[13]LMAIN!#REF!</definedName>
    <definedName name="PRE">[13]LMAIN!#REF!</definedName>
    <definedName name="_xlnm.Print_Area" localSheetId="9">Meter!$B$1:$I$13</definedName>
    <definedName name="_xlnm.Print_Area" localSheetId="8">'Meter tesing &amp; defective Q- 1'!$B$1:$I$13</definedName>
    <definedName name="_xlnm.Print_Area" localSheetId="2">'SHEET-3'!$A$1:$I$37</definedName>
    <definedName name="_xlnm.Print_Area" localSheetId="3">'SHEET-4'!$A$1:$I$45</definedName>
    <definedName name="_xlnm.Print_Area" localSheetId="4">'SHEET-5'!$A$1:$I$43</definedName>
    <definedName name="_xlnm.Print_Area" localSheetId="5">'SHEET-6'!$A$1:$I$58</definedName>
    <definedName name="_xlnm.Print_Area" localSheetId="6">'SHEET-7'!$A$1:$E$37</definedName>
    <definedName name="_xlnm.Print_Area" localSheetId="10">'T&amp;D'!$B$1:$L$30</definedName>
    <definedName name="_xlnm.Print_Area" localSheetId="7">'T&amp;D (2)'!$B$1:$L$30</definedName>
    <definedName name="_xlnm.Print_Area">#REF!</definedName>
    <definedName name="PRINT_AREA_MI" localSheetId="10">#REF!</definedName>
    <definedName name="PRINT_AREA_MI" localSheetId="7">#REF!</definedName>
    <definedName name="PRINT_AREA_MI">#REF!</definedName>
    <definedName name="_xlnm.Print_Titles">'[40]Ag LF'!$A$1:$B$65536,'[40]Ag LF'!$A$1:$IV$4</definedName>
    <definedName name="PRIT" localSheetId="10">#REF!</definedName>
    <definedName name="PRIT" localSheetId="7">#REF!</definedName>
    <definedName name="PRIT">#REF!</definedName>
    <definedName name="PRIYA" localSheetId="10">[13]LMAIN!#REF!</definedName>
    <definedName name="PRIYA" localSheetId="7">[13]LMAIN!#REF!</definedName>
    <definedName name="PRIYA">[13]LMAIN!#REF!</definedName>
    <definedName name="PRS" localSheetId="10">[13]LMAIN!#REF!</definedName>
    <definedName name="PRS" localSheetId="7">[13]LMAIN!#REF!</definedName>
    <definedName name="PRS">[13]LMAIN!#REF!</definedName>
    <definedName name="PRSIX" localSheetId="10">[13]LMAIN!#REF!</definedName>
    <definedName name="PRSIX" localSheetId="7">[13]LMAIN!#REF!</definedName>
    <definedName name="PRSIX">[13]LMAIN!#REF!</definedName>
    <definedName name="PRUYANK" localSheetId="10">[13]LMAIN!#REF!</definedName>
    <definedName name="PRUYANK" localSheetId="7">[13]LMAIN!#REF!</definedName>
    <definedName name="PRUYANK">[13]LMAIN!#REF!</definedName>
    <definedName name="PRV_SK1">[45]Master_Data!$E$11</definedName>
    <definedName name="PTPI">"$#REF!.$A$90:$J$8194"</definedName>
    <definedName name="Pumps_and_Meterisation">"$#REF!.$A$107:$M$130"</definedName>
    <definedName name="Pumps_and_Meterisation_4">"$#REF!.$A$107:$M$130"</definedName>
    <definedName name="Pumps_and_Meterisation_5">"$#REF!.$A$107:$M$130"</definedName>
    <definedName name="q">'[44]shp_T&amp;D_drive'!$A$1:$AE$31</definedName>
    <definedName name="q_10">[54]shp_T_D_drive!$A$1:$AE$31</definedName>
    <definedName name="q_11">[54]shp_T_D_drive!$A$1:$AE$31</definedName>
    <definedName name="q_17">[54]shp_T_D_drive!$A$1:$AE$31</definedName>
    <definedName name="q_18">[54]shp_T_D_drive!$A$1:$AE$31</definedName>
    <definedName name="q_2">'[55]ACN_PLN  _2_'!$A$1:$AE$31</definedName>
    <definedName name="q_4" localSheetId="10">'[56]A 3_7'!$I$35,'[56]A 3_7'!$I$44</definedName>
    <definedName name="q_4" localSheetId="7">'[56]A 3_7'!$I$35,'[56]A 3_7'!$I$44</definedName>
    <definedName name="q_4">[55]shp_T_D_drive!$A$1:$AE$31</definedName>
    <definedName name="q_5" localSheetId="10">'[55]ACN_PLN  _2_'!$A$1:$AE$31</definedName>
    <definedName name="q_5" localSheetId="7">'[55]ACN_PLN  _2_'!$A$1:$AE$31</definedName>
    <definedName name="q_5">[44]shp_T_D_drive!$A$1:$AE$31</definedName>
    <definedName name="q_6">[44]shp_T_D_drive!$A$1:$AE$31</definedName>
    <definedName name="q_8" localSheetId="10">[54]shp_T_D_drive!$A$1:$AE$31</definedName>
    <definedName name="q_8" localSheetId="7">[54]shp_T_D_drive!$A$1:$AE$31</definedName>
    <definedName name="q_8">[55]shp_T_D_drive!$A$1:$AE$31</definedName>
    <definedName name="q_9" localSheetId="10">[54]shp_T_D_drive!$A$1:$AE$31</definedName>
    <definedName name="q_9" localSheetId="7">[54]shp_T_D_drive!$A$1:$AE$31</definedName>
    <definedName name="q_9">[55]shp_T_D_drive!$A$1:$AE$31</definedName>
    <definedName name="R_">NA()</definedName>
    <definedName name="R_15_00_01">"$#REF!.$A$143:$G$231"</definedName>
    <definedName name="R_15_00_01_4">"$#REF!.$A$143:$G$231"</definedName>
    <definedName name="R_15_00_01_5">"$#REF!.$A$143:$G$231"</definedName>
    <definedName name="ra.city" localSheetId="10" hidden="1">{"'Sheet1'!$A$4386:$N$4591"}</definedName>
    <definedName name="ra.city" localSheetId="7" hidden="1">{"'Sheet1'!$A$4386:$N$4591"}</definedName>
    <definedName name="ra.city" hidden="1">{"'Sheet1'!$A$4386:$N$4591"}</definedName>
    <definedName name="REN" localSheetId="10">'[54]SUM-04-05'!#REF!</definedName>
    <definedName name="REN" localSheetId="7">'[54]SUM-04-05'!#REF!</definedName>
    <definedName name="REN">'[54]SUM-04-05'!#REF!</definedName>
    <definedName name="renovatio" localSheetId="10">[1]TLPPOCT!#REF!</definedName>
    <definedName name="renovatio" localSheetId="7">[1]TLPPOCT!#REF!</definedName>
    <definedName name="renovatio">[1]TLPPOCT!#REF!</definedName>
    <definedName name="RGGVY" localSheetId="10">#REF!</definedName>
    <definedName name="RGGVY" localSheetId="7">#REF!</definedName>
    <definedName name="RGGVY">#REF!</definedName>
    <definedName name="RGGVY1" localSheetId="10" hidden="1">'[11]mpmla wise pp02_03'!#REF!</definedName>
    <definedName name="RGGVY1" localSheetId="7" hidden="1">'[11]mpmla wise pp02_03'!#REF!</definedName>
    <definedName name="RGGVY1" hidden="1">'[11]mpmla wise pp02_03'!#REF!</definedName>
    <definedName name="RH">"'file:///G:/Data/ICEA/EMR YEARLY/EMR2005-06.XLS'#$'STN WISE EMR'.$#REF!$#REF!:$#REF!$#REF!"</definedName>
    <definedName name="RH_4">"'file:///C:/Documents and Settings/Valued Acer Customer/Desktop/Data/ICEA/EMR YEARLY/EMR2005-06.XLS'#$'STN WISE EMR'.$#REF!$#REF!:$#REF!$#REF!"</definedName>
    <definedName name="RH_5">"'file:///C:/Documents and Settings/Valued Acer Customer/Desktop/Data/ICEA/EMR YEARLY/EMR2005-06.XLS'#$'STN WISE EMR'.$#REF!$#REF!:$#REF!$#REF!"</definedName>
    <definedName name="RngSteel">[57]CDSteelMaster!$B$3:$S$12</definedName>
    <definedName name="RNM">[45]Master_Data!$F$72</definedName>
    <definedName name="Rural_fdr_load" localSheetId="10">#REF!</definedName>
    <definedName name="Rural_fdr_load" localSheetId="7">#REF!</definedName>
    <definedName name="Rural_fdr_load">#REF!</definedName>
    <definedName name="S" localSheetId="10">#REF!</definedName>
    <definedName name="S" localSheetId="7">#REF!</definedName>
    <definedName name="S">#REF!</definedName>
    <definedName name="S_1" localSheetId="10">#REF!</definedName>
    <definedName name="S_1" localSheetId="7">#REF!</definedName>
    <definedName name="S_1">#REF!</definedName>
    <definedName name="S_11" localSheetId="10">#REF!</definedName>
    <definedName name="S_11" localSheetId="7">#REF!</definedName>
    <definedName name="S_11">#REF!</definedName>
    <definedName name="S_2" localSheetId="10">#REF!</definedName>
    <definedName name="S_2" localSheetId="7">#REF!</definedName>
    <definedName name="S_2">#REF!</definedName>
    <definedName name="S_6" localSheetId="10">#REF!</definedName>
    <definedName name="S_6" localSheetId="7">#REF!</definedName>
    <definedName name="S_6">#REF!</definedName>
    <definedName name="S_7" localSheetId="10">#REF!</definedName>
    <definedName name="S_7" localSheetId="7">#REF!</definedName>
    <definedName name="S_7">#REF!</definedName>
    <definedName name="SA" localSheetId="10"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L" localSheetId="10">[13]LMAIN!#REF!</definedName>
    <definedName name="SAL" localSheetId="7">[13]LMAIN!#REF!</definedName>
    <definedName name="SAL">[13]LMAIN!#REF!</definedName>
    <definedName name="Scenario">"$#REF!.$E$6"</definedName>
    <definedName name="Scenario_Name">"$#REF!.$E$8"</definedName>
    <definedName name="SCH6_4">"'file:///C:/Documents and Settings/Valued Acer Customer/Desktop/201-04REL-Final.xls'#$04REL.$#REF!$#REF!"</definedName>
    <definedName name="SCH6_5">"'file:///C:/Documents and Settings/Valued Acer Customer/Desktop/201-04REL-Final.xls'#$04REL.$#REF!$#REF!"</definedName>
    <definedName name="Scheme">"$#REF!.$G$35;$#REF!.$G$44"</definedName>
    <definedName name="Scheme_4">"$#REF!.$G$35;$#REF!.$G$44"</definedName>
    <definedName name="Scheme_5">"$#REF!.$G$35;$#REF!.$G$44"</definedName>
    <definedName name="SCSP" localSheetId="10">[10]TLPPOCT!#REF!</definedName>
    <definedName name="SCSP" localSheetId="7">[10]TLPPOCT!#REF!</definedName>
    <definedName name="SCSP">[10]TLPPOCT!#REF!</definedName>
    <definedName name="SDN" localSheetId="10">#REF!</definedName>
    <definedName name="SDN" localSheetId="7">#REF!</definedName>
    <definedName name="SDN">#REF!</definedName>
    <definedName name="Select_Horizontal">"$#REF!.$C$7"</definedName>
    <definedName name="Select_Vertical">"$#REF!.$C$8"</definedName>
    <definedName name="SF" localSheetId="10">[13]LMAIN!#REF!</definedName>
    <definedName name="SF" localSheetId="7">[13]LMAIN!#REF!</definedName>
    <definedName name="SF">[13]LMAIN!#REF!</definedName>
    <definedName name="SF0202020202" localSheetId="10">[13]LMAIN!#REF!</definedName>
    <definedName name="SF0202020202" localSheetId="7">[13]LMAIN!#REF!</definedName>
    <definedName name="SF0202020202">[13]LMAIN!#REF!</definedName>
    <definedName name="SF02030405" localSheetId="10">[13]LMAIN!#REF!</definedName>
    <definedName name="SF02030405" localSheetId="7">[13]LMAIN!#REF!</definedName>
    <definedName name="SF02030405">[13]LMAIN!#REF!</definedName>
    <definedName name="SF02092007" localSheetId="10">[13]LMAIN!#REF!</definedName>
    <definedName name="SF02092007" localSheetId="7">[13]LMAIN!#REF!</definedName>
    <definedName name="SF02092007">[13]LMAIN!#REF!</definedName>
    <definedName name="SF07090701" localSheetId="10">[13]LMAIN!#REF!</definedName>
    <definedName name="SF07090701" localSheetId="7">[13]LMAIN!#REF!</definedName>
    <definedName name="SF07090701">[13]LMAIN!#REF!</definedName>
    <definedName name="SF07092007" localSheetId="10">[13]LMAIN!#REF!</definedName>
    <definedName name="SF07092007" localSheetId="7">[13]LMAIN!#REF!</definedName>
    <definedName name="SF07092007">[13]LMAIN!#REF!</definedName>
    <definedName name="SF31A" localSheetId="10">[13]LMAIN!#REF!</definedName>
    <definedName name="SF31A" localSheetId="7">[13]LMAIN!#REF!</definedName>
    <definedName name="SF31A">[13]LMAIN!#REF!</definedName>
    <definedName name="SF31C" localSheetId="10">[13]LMAIN!#REF!</definedName>
    <definedName name="SF31C" localSheetId="7">[13]LMAIN!#REF!</definedName>
    <definedName name="SF31C">[13]LMAIN!#REF!</definedName>
    <definedName name="SF32.8" localSheetId="10">[13]LMAIN!#REF!</definedName>
    <definedName name="SF32.8" localSheetId="7">[13]LMAIN!#REF!</definedName>
    <definedName name="SF32.8">[13]LMAIN!#REF!</definedName>
    <definedName name="SF32.9" localSheetId="10">[13]LMAIN!#REF!</definedName>
    <definedName name="SF32.9" localSheetId="7">[13]LMAIN!#REF!</definedName>
    <definedName name="SF32.9">[13]LMAIN!#REF!</definedName>
    <definedName name="SFB" localSheetId="10">[13]LMAIN!#REF!</definedName>
    <definedName name="SFB" localSheetId="7">[13]LMAIN!#REF!</definedName>
    <definedName name="SFB">[13]LMAIN!#REF!</definedName>
    <definedName name="sfdadsfasdf" localSheetId="10" hidden="1">{#N/A,#N/A,FALSE,"1.1";#N/A,#N/A,FALSE,"1.1a";#N/A,#N/A,FALSE,"1.1b";#N/A,#N/A,FALSE,"1.1c";#N/A,#N/A,FALSE,"1.1e";#N/A,#N/A,FALSE,"1.1f";#N/A,#N/A,FALSE,"1.1g";#N/A,#N/A,FALSE,"1.1h_D";#N/A,#N/A,FALSE,"1.1h_T";#N/A,#N/A,FALSE,"1.2";#N/A,#N/A,FALSE,"1.3b";#N/A,#N/A,FALSE,"1.3";#N/A,#N/A,FALSE,"1.4";#N/A,#N/A,FALSE,"1.5";#N/A,#N/A,FALSE,"1.6";#N/A,#N/A,FALSE,"SOD";#N/A,#N/A,FALSE,"CF"}</definedName>
    <definedName name="sfdadsfasdf" localSheetId="7"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FSF071007" localSheetId="10">[13]LMAIN!#REF!</definedName>
    <definedName name="SFSF071007" localSheetId="7">[13]LMAIN!#REF!</definedName>
    <definedName name="SFSF071007">[13]LMAIN!#REF!</definedName>
    <definedName name="shft1">[36]SUMMERY!$P$1</definedName>
    <definedName name="shftI">[58]SUMMERY!$P$1</definedName>
    <definedName name="shftI_4">[58]SUMMERY!$P$1</definedName>
    <definedName name="shftI_5">[58]SUMMERY!$P$1</definedName>
    <definedName name="SI" localSheetId="10">#REF!</definedName>
    <definedName name="SI" localSheetId="7">#REF!</definedName>
    <definedName name="SI">#REF!</definedName>
    <definedName name="SI_1">#N/A</definedName>
    <definedName name="SI_2">#N/A</definedName>
    <definedName name="sm" localSheetId="10">[13]LMAIN!#REF!</definedName>
    <definedName name="sm" localSheetId="7">[13]LMAIN!#REF!</definedName>
    <definedName name="sm">[13]LMAIN!#REF!</definedName>
    <definedName name="smp" localSheetId="10">[13]LMAIN!#REF!</definedName>
    <definedName name="smp" localSheetId="7">[13]LMAIN!#REF!</definedName>
    <definedName name="smp">[13]LMAIN!#REF!</definedName>
    <definedName name="SMPL" localSheetId="10">[13]LMAIN!#REF!</definedName>
    <definedName name="SMPL" localSheetId="7">[13]LMAIN!#REF!</definedName>
    <definedName name="SMPL">[13]LMAIN!#REF!</definedName>
    <definedName name="spa" localSheetId="10">#REF!</definedName>
    <definedName name="spa" localSheetId="7">#REF!</definedName>
    <definedName name="spa">#REF!</definedName>
    <definedName name="Specific_Consumption">"$#REF!.$BS$3:$CD$30"</definedName>
    <definedName name="ss">'[13]shp_T&amp;D_drive'!$A$1:$AE$31</definedName>
    <definedName name="ss_1">[24]shp_T_D_drive!$A$1:$AE$31</definedName>
    <definedName name="ss_10">[25]shp_T_D_drive!$A$1:$AE$31</definedName>
    <definedName name="ss_11">[25]shp_T_D_drive!$A$1:$AE$31</definedName>
    <definedName name="ss_17">[25]shp_T_D_drive!$A$1:$AE$31</definedName>
    <definedName name="ss_18">[25]shp_T_D_drive!$A$1:$AE$31</definedName>
    <definedName name="ss_2">[26]shp_T_D_drive!$A$1:$AE$31</definedName>
    <definedName name="ss_4">[26]shp_T_D_drive!$A$1:$AE$31</definedName>
    <definedName name="ss_5" localSheetId="10">[26]shp_T_D_drive!$A$1:$AE$31</definedName>
    <definedName name="ss_5" localSheetId="7">[26]shp_T_D_drive!$A$1:$AE$31</definedName>
    <definedName name="ss_5">[13]shp_T_D_drive!$A$1:$AE$31</definedName>
    <definedName name="ss_6">[13]shp_T_D_drive!$A$1:$AE$31</definedName>
    <definedName name="ss_8" localSheetId="10">[25]shp_T_D_drive!$A$1:$AE$31</definedName>
    <definedName name="ss_8" localSheetId="7">[25]shp_T_D_drive!$A$1:$AE$31</definedName>
    <definedName name="ss_8">[26]shp_T_D_drive!$A$1:$AE$31</definedName>
    <definedName name="ss_9" localSheetId="10">[25]shp_T_D_drive!$A$1:$AE$31</definedName>
    <definedName name="ss_9" localSheetId="7">[25]shp_T_D_drive!$A$1:$AE$31</definedName>
    <definedName name="ss_9">[26]shp_T_D_drive!$A$1:$AE$31</definedName>
    <definedName name="STPI">"$#REF!.$IE$56:$IR$8194"</definedName>
    <definedName name="Styles">"$#REF!.$G$18:$G$26"</definedName>
    <definedName name="SUM" localSheetId="10">[13]LMAIN!#REF!</definedName>
    <definedName name="SUM" localSheetId="7">[13]LMAIN!#REF!</definedName>
    <definedName name="SUM">[13]LMAIN!#REF!</definedName>
    <definedName name="SUMMARY" localSheetId="10">[13]LMAIN!#REF!</definedName>
    <definedName name="SUMMARY" localSheetId="7">[13]LMAIN!#REF!</definedName>
    <definedName name="SUMMARY">[13]LMAIN!#REF!</definedName>
    <definedName name="SUMMARY01" localSheetId="10">[13]LMAIN!#REF!</definedName>
    <definedName name="SUMMARY01" localSheetId="7">[13]LMAIN!#REF!</definedName>
    <definedName name="SUMMARY01">[13]LMAIN!#REF!</definedName>
    <definedName name="SUMMARYOFTTPF190907" localSheetId="10">[13]LMAIN!#REF!</definedName>
    <definedName name="SUMMARYOFTTPF190907" localSheetId="7">[13]LMAIN!#REF!</definedName>
    <definedName name="SUMMARYOFTTPF190907">[13]LMAIN!#REF!</definedName>
    <definedName name="SUMMARYOFTTPF260907" localSheetId="10">[13]LMAIN!#REF!</definedName>
    <definedName name="SUMMARYOFTTPF260907" localSheetId="7">[13]LMAIN!#REF!</definedName>
    <definedName name="SUMMARYOFTTPF260907">[13]LMAIN!#REF!</definedName>
    <definedName name="Sup">"$#REF!.$E$8"</definedName>
    <definedName name="Supp">"$#REF!.$V$6"</definedName>
    <definedName name="SUPPLIER">[59]LOOKUPS!$E$2:$E$60</definedName>
    <definedName name="t">'[13]shp_T&amp;D_drive'!$A$1:$AE$31</definedName>
    <definedName name="t_1">[24]shp_T_D_drive!$A$1:$AE$31</definedName>
    <definedName name="t_10">[25]shp_T_D_drive!$A$1:$AE$31</definedName>
    <definedName name="t_11">[25]shp_T_D_drive!$A$1:$AE$31</definedName>
    <definedName name="t_17">[25]shp_T_D_drive!$A$1:$AE$31</definedName>
    <definedName name="t_18">[25]shp_T_D_drive!$A$1:$AE$31</definedName>
    <definedName name="t_2">[26]shp_T_D_drive!$A$1:$AE$31</definedName>
    <definedName name="t_4">[26]shp_T_D_drive!$A$1:$AE$31</definedName>
    <definedName name="t_5" localSheetId="10">[26]shp_T_D_drive!$A$1:$AE$31</definedName>
    <definedName name="t_5" localSheetId="7">[26]shp_T_D_drive!$A$1:$AE$31</definedName>
    <definedName name="t_5">[13]shp_T_D_drive!$A$1:$AE$31</definedName>
    <definedName name="t_6">[13]shp_T_D_drive!$A$1:$AE$31</definedName>
    <definedName name="T_7" localSheetId="10">#REF!</definedName>
    <definedName name="T_7" localSheetId="7">#REF!</definedName>
    <definedName name="T_7">#REF!</definedName>
    <definedName name="t_8" localSheetId="10">[25]shp_T_D_drive!$A$1:$AE$31</definedName>
    <definedName name="t_8" localSheetId="7">[25]shp_T_D_drive!$A$1:$AE$31</definedName>
    <definedName name="t_8">[26]shp_T_D_drive!$A$1:$AE$31</definedName>
    <definedName name="t_9" localSheetId="10">[25]shp_T_D_drive!$A$1:$AE$31</definedName>
    <definedName name="t_9" localSheetId="7">[25]shp_T_D_drive!$A$1:$AE$31</definedName>
    <definedName name="t_9">[26]shp_T_D_drive!$A$1:$AE$31</definedName>
    <definedName name="T_T">'[33]Discom Details'!$F$720</definedName>
    <definedName name="TableName">"Dummy"</definedName>
    <definedName name="TaxTV">10%</definedName>
    <definedName name="TaxXL">5%</definedName>
    <definedName name="TC" localSheetId="10">#REF!</definedName>
    <definedName name="TC" localSheetId="7">#REF!</definedName>
    <definedName name="TC">#REF!</definedName>
    <definedName name="TC_1" localSheetId="10">#REF!</definedName>
    <definedName name="TC_1" localSheetId="7">#REF!</definedName>
    <definedName name="TC_1">#REF!</definedName>
    <definedName name="TC_11" localSheetId="10">#REF!</definedName>
    <definedName name="TC_11" localSheetId="7">#REF!</definedName>
    <definedName name="TC_11">#REF!</definedName>
    <definedName name="TC_2" localSheetId="10">#REF!</definedName>
    <definedName name="TC_2" localSheetId="7">#REF!</definedName>
    <definedName name="TC_2">#REF!</definedName>
    <definedName name="TC_6" localSheetId="10">#REF!</definedName>
    <definedName name="TC_6" localSheetId="7">#REF!</definedName>
    <definedName name="TC_6">#REF!</definedName>
    <definedName name="TC_7" localSheetId="10">#REF!</definedName>
    <definedName name="TC_7" localSheetId="7">#REF!</definedName>
    <definedName name="TC_7">#REF!</definedName>
    <definedName name="temp" localSheetId="10" hidden="1">{"'Sheet1'!$A$4386:$N$4591"}</definedName>
    <definedName name="temp" localSheetId="7" hidden="1">{"'Sheet1'!$A$4386:$N$4591"}</definedName>
    <definedName name="temp" hidden="1">{"'Sheet1'!$A$4386:$N$4591"}</definedName>
    <definedName name="THF" localSheetId="10">#REF!</definedName>
    <definedName name="THF" localSheetId="7">#REF!</definedName>
    <definedName name="THF">#REF!</definedName>
    <definedName name="thou">"$#REF!.$U$6"</definedName>
    <definedName name="THPROG">"'file:///G:/Data/ICEA/EMR YEARLY/EMR2005-06.XLS'#$'STN WISE EMR'.$#REF!$#REF!:$#REF!$#REF!"</definedName>
    <definedName name="THPROG_4">"'file:///C:/Documents and Settings/Valued Acer Customer/Desktop/Data/ICEA/EMR YEARLY/EMR2005-06.XLS'#$'STN WISE EMR'.$#REF!$#REF!:$#REF!$#REF!"</definedName>
    <definedName name="THPROG_5">"'file:///C:/Documents and Settings/Valued Acer Customer/Desktop/Data/ICEA/EMR YEARLY/EMR2005-06.XLS'#$'STN WISE EMR'.$#REF!$#REF!:$#REF!$#REF!"</definedName>
    <definedName name="TKLD">'[60]Pro(A+B)Total Tatkal App.'!$H$1:$H$65536</definedName>
    <definedName name="TLK">'[60]Pro(A+B)Total Tatkal App.'!$F$1:$F$65536</definedName>
    <definedName name="TN">"'file:///G:/Data/ICEA/EMR YEARLY/EMR2005-06.XLS'#$'STN WISE EMR'.$#REF!$#REF!:$#REF!$#REF!"</definedName>
    <definedName name="TN_4">"'file:///C:/Documents and Settings/Valued Acer Customer/Desktop/Data/ICEA/EMR YEARLY/EMR2005-06.XLS'#$'STN WISE EMR'.$#REF!$#REF!:$#REF!$#REF!"</definedName>
    <definedName name="TN_5">"'file:///C:/Documents and Settings/Valued Acer Customer/Desktop/Data/ICEA/EMR YEARLY/EMR2005-06.XLS'#$'STN WISE EMR'.$#REF!$#REF!:$#REF!$#REF!"</definedName>
    <definedName name="TRANS" localSheetId="10" hidden="1">{"'Sheet1'!$A$4386:$N$4591"}</definedName>
    <definedName name="TRANS" localSheetId="7" hidden="1">{"'Sheet1'!$A$4386:$N$4591"}</definedName>
    <definedName name="TRANS" hidden="1">{"'Sheet1'!$A$4386:$N$4591"}</definedName>
    <definedName name="TRANS_1" localSheetId="10" hidden="1">{"'Sheet1'!$A$4386:$N$4591"}</definedName>
    <definedName name="TRANS_1" localSheetId="7" hidden="1">{"'Sheet1'!$A$4386:$N$4591"}</definedName>
    <definedName name="TRANS_1" hidden="1">{"'Sheet1'!$A$4386:$N$4591"}</definedName>
    <definedName name="TRANS_2" localSheetId="10" hidden="1">{"'Sheet1'!$A$4386:$N$4591"}</definedName>
    <definedName name="TRANS_2" localSheetId="7" hidden="1">{"'Sheet1'!$A$4386:$N$4591"}</definedName>
    <definedName name="TRANS_2" hidden="1">{"'Sheet1'!$A$4386:$N$4591"}</definedName>
    <definedName name="TRANS_3" localSheetId="10" hidden="1">{"'Sheet1'!$A$4386:$N$4591"}</definedName>
    <definedName name="TRANS_3" localSheetId="7" hidden="1">{"'Sheet1'!$A$4386:$N$4591"}</definedName>
    <definedName name="TRANS_3" hidden="1">{"'Sheet1'!$A$4386:$N$4591"}</definedName>
    <definedName name="TRANS_4" localSheetId="10" hidden="1">{"'Sheet1'!$A$4386:$N$4591"}</definedName>
    <definedName name="TRANS_4" localSheetId="7" hidden="1">{"'Sheet1'!$A$4386:$N$4591"}</definedName>
    <definedName name="TRANS_4" hidden="1">{"'Sheet1'!$A$4386:$N$4591"}</definedName>
    <definedName name="TRANS_5" localSheetId="10" hidden="1">{"'Sheet1'!$A$4386:$N$4591"}</definedName>
    <definedName name="TRANS_5" localSheetId="7" hidden="1">{"'Sheet1'!$A$4386:$N$4591"}</definedName>
    <definedName name="TRANS_5" hidden="1">{"'Sheet1'!$A$4386:$N$4591"}</definedName>
    <definedName name="TT" localSheetId="10">[13]LMAIN!#REF!</definedName>
    <definedName name="TT" localSheetId="7">[13]LMAIN!#REF!</definedName>
    <definedName name="TT">[13]LMAIN!#REF!</definedName>
    <definedName name="TTAS" localSheetId="10">[13]LMAIN!#REF!</definedName>
    <definedName name="TTAS" localSheetId="7">[13]LMAIN!#REF!</definedName>
    <definedName name="TTAS">[13]LMAIN!#REF!</definedName>
    <definedName name="TTBLV" localSheetId="10">[13]LMAIN!#REF!</definedName>
    <definedName name="TTBLV" localSheetId="7">[13]LMAIN!#REF!</definedName>
    <definedName name="TTBLV">[13]LMAIN!#REF!</definedName>
    <definedName name="TTBX" localSheetId="10">[13]LMAIN!#REF!</definedName>
    <definedName name="TTBX" localSheetId="7">[13]LMAIN!#REF!</definedName>
    <definedName name="TTBX">[13]LMAIN!#REF!</definedName>
    <definedName name="TTBX12" localSheetId="10">[13]LMAIN!#REF!</definedName>
    <definedName name="TTBX12" localSheetId="7">[13]LMAIN!#REF!</definedName>
    <definedName name="TTBX12">[13]LMAIN!#REF!</definedName>
    <definedName name="TTFFGGNNOPL" localSheetId="10">[13]LMAIN!#REF!</definedName>
    <definedName name="TTFFGGNNOPL" localSheetId="7">[13]LMAIN!#REF!</definedName>
    <definedName name="TTFFGGNNOPL">[13]LMAIN!#REF!</definedName>
    <definedName name="TTFFGGNNOPLK" localSheetId="10">[13]LMAIN!#REF!</definedName>
    <definedName name="TTFFGGNNOPLK" localSheetId="7">[13]LMAIN!#REF!</definedName>
    <definedName name="TTFFGGNNOPLK">[13]LMAIN!#REF!</definedName>
    <definedName name="TTHR" localSheetId="10">[13]LMAIN!#REF!</definedName>
    <definedName name="TTHR" localSheetId="7">[13]LMAIN!#REF!</definedName>
    <definedName name="TTHR">[13]LMAIN!#REF!</definedName>
    <definedName name="TTHRP" localSheetId="10">[13]LMAIN!#REF!</definedName>
    <definedName name="TTHRP" localSheetId="7">[13]LMAIN!#REF!</definedName>
    <definedName name="TTHRP">[13]LMAIN!#REF!</definedName>
    <definedName name="TTNINTYNINE" localSheetId="10">[13]LMAIN!#REF!</definedName>
    <definedName name="TTNINTYNINE" localSheetId="7">[13]LMAIN!#REF!</definedName>
    <definedName name="TTNINTYNINE">[13]LMAIN!#REF!</definedName>
    <definedName name="TTONE." localSheetId="10">[13]LMAIN!#REF!</definedName>
    <definedName name="TTONE." localSheetId="7">[13]LMAIN!#REF!</definedName>
    <definedName name="TTONE.">[13]LMAIN!#REF!</definedName>
    <definedName name="TTPF" localSheetId="10">[13]LMAIN!#REF!</definedName>
    <definedName name="TTPF" localSheetId="7">[13]LMAIN!#REF!</definedName>
    <definedName name="TTPF">[13]LMAIN!#REF!</definedName>
    <definedName name="TTPF260907" localSheetId="10">[13]LMAIN!#REF!</definedName>
    <definedName name="TTPF260907" localSheetId="7">[13]LMAIN!#REF!</definedName>
    <definedName name="TTPF260907">[13]LMAIN!#REF!</definedName>
    <definedName name="TTS" localSheetId="10">[13]LMAIN!#REF!</definedName>
    <definedName name="TTS" localSheetId="7">[13]LMAIN!#REF!</definedName>
    <definedName name="TTS">[13]LMAIN!#REF!</definedName>
    <definedName name="TTSALONI" localSheetId="10">[13]LMAIN!#REF!</definedName>
    <definedName name="TTSALONI" localSheetId="7">[13]LMAIN!#REF!</definedName>
    <definedName name="TTSALONI">[13]LMAIN!#REF!</definedName>
    <definedName name="TTSF" localSheetId="10">[13]LMAIN!#REF!</definedName>
    <definedName name="TTSF" localSheetId="7">[13]LMAIN!#REF!</definedName>
    <definedName name="TTSF">[13]LMAIN!#REF!</definedName>
    <definedName name="TTSFS" localSheetId="10">[13]LMAIN!#REF!</definedName>
    <definedName name="TTSFS" localSheetId="7">[13]LMAIN!#REF!</definedName>
    <definedName name="TTSFS">[13]LMAIN!#REF!</definedName>
    <definedName name="TTSFSUMMARY" localSheetId="10">[13]LMAIN!#REF!</definedName>
    <definedName name="TTSFSUMMARY" localSheetId="7">[13]LMAIN!#REF!</definedName>
    <definedName name="TTSFSUMMARY">[13]LMAIN!#REF!</definedName>
    <definedName name="TTSH" localSheetId="10">[13]LMAIN!#REF!</definedName>
    <definedName name="TTSH" localSheetId="7">[13]LMAIN!#REF!</definedName>
    <definedName name="TTSH">[13]LMAIN!#REF!</definedName>
    <definedName name="TTSHDSBNMXUT" localSheetId="10">[13]LMAIN!#REF!</definedName>
    <definedName name="TTSHDSBNMXUT" localSheetId="7">[13]LMAIN!#REF!</definedName>
    <definedName name="TTSHDSBNMXUT">[13]LMAIN!#REF!</definedName>
    <definedName name="TTX" localSheetId="10">[13]LMAIN!#REF!</definedName>
    <definedName name="TTX" localSheetId="7">[13]LMAIN!#REF!</definedName>
    <definedName name="TTX">[13]LMAIN!#REF!</definedName>
    <definedName name="TTXC" localSheetId="10">[13]LMAIN!#REF!</definedName>
    <definedName name="TTXC" localSheetId="7">[13]LMAIN!#REF!</definedName>
    <definedName name="TTXC">[13]LMAIN!#REF!</definedName>
    <definedName name="TTZ" localSheetId="10">[13]LMAIN!#REF!</definedName>
    <definedName name="TTZ" localSheetId="7">[13]LMAIN!#REF!</definedName>
    <definedName name="TTZ">[13]LMAIN!#REF!</definedName>
    <definedName name="TVA">'[7]Executive Summary _Thermal'!$A$4:$H$126</definedName>
    <definedName name="ty" localSheetId="10">#REF!</definedName>
    <definedName name="ty" localSheetId="7">#REF!</definedName>
    <definedName name="ty">#REF!</definedName>
    <definedName name="tyytryxry" localSheetId="10">#REF!</definedName>
    <definedName name="tyytryxry" localSheetId="7">#REF!</definedName>
    <definedName name="tyytryxry">#REF!</definedName>
    <definedName name="u" localSheetId="10" hidden="1">{#N/A,#N/A,FALSE,"1.1";#N/A,#N/A,FALSE,"1.1a";#N/A,#N/A,FALSE,"1.1b";#N/A,#N/A,FALSE,"1.1c";#N/A,#N/A,FALSE,"1.1e";#N/A,#N/A,FALSE,"1.1f";#N/A,#N/A,FALSE,"1.1g";#N/A,#N/A,FALSE,"1.1h_D";#N/A,#N/A,FALSE,"1.1h_T";#N/A,#N/A,FALSE,"1.2";#N/A,#N/A,FALSE,"1.3b";#N/A,#N/A,FALSE,"1.3";#N/A,#N/A,FALSE,"1.4";#N/A,#N/A,FALSE,"1.5";#N/A,#N/A,FALSE,"1.6";#N/A,#N/A,FALSE,"SOD";#N/A,#N/A,FALSE,"CF"}</definedName>
    <definedName name="u" localSheetId="7"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"$#REF!.$W$69:$AM$8193"</definedName>
    <definedName name="uj">"$#REF!.$H$35;$#REF!.$H$44"</definedName>
    <definedName name="un">'[61]A 3_7'!$I$35,'[61]A 3_7'!$I$44</definedName>
    <definedName name="Unit_Sentout" localSheetId="10">#REF!</definedName>
    <definedName name="Unit_Sentout" localSheetId="7">#REF!</definedName>
    <definedName name="Unit_Sentout">#REF!</definedName>
    <definedName name="Unrestricted_Specific_Consumption">"$#REF!.$CE$3"</definedName>
    <definedName name="uyuy" localSheetId="10" hidden="1">#REF!</definedName>
    <definedName name="uyuy" localSheetId="7" hidden="1">#REF!</definedName>
    <definedName name="uyuy" hidden="1">#REF!</definedName>
    <definedName name="Vertical_Not_Selected">"$#REF!.$C$11"</definedName>
    <definedName name="VG" localSheetId="10" hidden="1">{"'Sheet1'!$A$4386:$N$4591"}</definedName>
    <definedName name="VG" localSheetId="7" hidden="1">{"'Sheet1'!$A$4386:$N$4591"}</definedName>
    <definedName name="VG" hidden="1">{"'Sheet1'!$A$4386:$N$4591"}</definedName>
    <definedName name="wctat" localSheetId="10">#REF!</definedName>
    <definedName name="wctat" localSheetId="7">#REF!</definedName>
    <definedName name="wctat">#REF!</definedName>
    <definedName name="wctat_1" localSheetId="10">#REF!</definedName>
    <definedName name="wctat_1" localSheetId="7">#REF!</definedName>
    <definedName name="wctat_1">#REF!</definedName>
    <definedName name="wctat_11" localSheetId="10">#REF!</definedName>
    <definedName name="wctat_11" localSheetId="7">#REF!</definedName>
    <definedName name="wctat_11">#REF!</definedName>
    <definedName name="wctat_2" localSheetId="10">#REF!</definedName>
    <definedName name="wctat_2" localSheetId="7">#REF!</definedName>
    <definedName name="wctat_2">#REF!</definedName>
    <definedName name="wctat_6" localSheetId="10">#REF!</definedName>
    <definedName name="wctat_6" localSheetId="7">#REF!</definedName>
    <definedName name="wctat_6">#REF!</definedName>
    <definedName name="wctat_7" localSheetId="10">#REF!</definedName>
    <definedName name="wctat_7" localSheetId="7">#REF!</definedName>
    <definedName name="wctat_7">#REF!</definedName>
    <definedName name="weree" localSheetId="10">#REF!</definedName>
    <definedName name="weree" localSheetId="7">#REF!</definedName>
    <definedName name="weree">#REF!</definedName>
    <definedName name="WIP_944">"$#REF!.$A$1:$L$144"</definedName>
    <definedName name="WIPComments">"$#REF!.$B$11:$F$107"</definedName>
    <definedName name="WIPMacroStart">"$#REF!.$B$10"</definedName>
    <definedName name="work_pp_0601" localSheetId="10">[1]TLPPOCT!#REF!</definedName>
    <definedName name="work_pp_0601" localSheetId="7">[1]TLPPOCT!#REF!</definedName>
    <definedName name="work_pp_0601">[1]TLPPOCT!#REF!</definedName>
    <definedName name="work_pp_0601_1" localSheetId="10">[1]TLPPOCT!#REF!</definedName>
    <definedName name="work_pp_0601_1" localSheetId="7">[1]TLPPOCT!#REF!</definedName>
    <definedName name="work_pp_0601_1">[1]TLPPOCT!#REF!</definedName>
    <definedName name="work_pp_0601_1_10" localSheetId="10">[1]TLPPOCT!#REF!</definedName>
    <definedName name="work_pp_0601_1_10" localSheetId="7">[1]TLPPOCT!#REF!</definedName>
    <definedName name="work_pp_0601_1_10">[1]TLPPOCT!#REF!</definedName>
    <definedName name="work_pp_0601_1_11" localSheetId="10">[1]TLPPOCT!#REF!</definedName>
    <definedName name="work_pp_0601_1_11" localSheetId="7">[1]TLPPOCT!#REF!</definedName>
    <definedName name="work_pp_0601_1_11">[1]TLPPOCT!#REF!</definedName>
    <definedName name="work_pp_0601_1_8" localSheetId="10">[1]TLPPOCT!#REF!</definedName>
    <definedName name="work_pp_0601_1_8" localSheetId="7">[1]TLPPOCT!#REF!</definedName>
    <definedName name="work_pp_0601_1_8">[1]TLPPOCT!#REF!</definedName>
    <definedName name="work_pp_0601_1_9" localSheetId="10">[1]TLPPOCT!#REF!</definedName>
    <definedName name="work_pp_0601_1_9" localSheetId="7">[1]TLPPOCT!#REF!</definedName>
    <definedName name="work_pp_0601_1_9">[1]TLPPOCT!#REF!</definedName>
    <definedName name="work_pp_0601_10" localSheetId="10">[1]TLPPOCT!#REF!</definedName>
    <definedName name="work_pp_0601_10" localSheetId="7">[1]TLPPOCT!#REF!</definedName>
    <definedName name="work_pp_0601_10">[1]TLPPOCT!#REF!</definedName>
    <definedName name="work_pp_0601_10_10" localSheetId="10">[1]TLPPOCT!#REF!</definedName>
    <definedName name="work_pp_0601_10_10" localSheetId="7">[1]TLPPOCT!#REF!</definedName>
    <definedName name="work_pp_0601_10_10">[1]TLPPOCT!#REF!</definedName>
    <definedName name="work_pp_0601_10_11" localSheetId="10">[1]TLPPOCT!#REF!</definedName>
    <definedName name="work_pp_0601_10_11" localSheetId="7">[1]TLPPOCT!#REF!</definedName>
    <definedName name="work_pp_0601_10_11">[1]TLPPOCT!#REF!</definedName>
    <definedName name="work_pp_0601_10_8" localSheetId="10">[1]TLPPOCT!#REF!</definedName>
    <definedName name="work_pp_0601_10_8" localSheetId="7">[1]TLPPOCT!#REF!</definedName>
    <definedName name="work_pp_0601_10_8">[1]TLPPOCT!#REF!</definedName>
    <definedName name="work_pp_0601_10_9" localSheetId="10">[1]TLPPOCT!#REF!</definedName>
    <definedName name="work_pp_0601_10_9" localSheetId="7">[1]TLPPOCT!#REF!</definedName>
    <definedName name="work_pp_0601_10_9">[1]TLPPOCT!#REF!</definedName>
    <definedName name="work_pp_0601_11" localSheetId="10">[1]TLPPOCT!#REF!</definedName>
    <definedName name="work_pp_0601_11" localSheetId="7">[1]TLPPOCT!#REF!</definedName>
    <definedName name="work_pp_0601_11">[1]TLPPOCT!#REF!</definedName>
    <definedName name="work_pp_0601_11_10" localSheetId="10">[1]TLPPOCT!#REF!</definedName>
    <definedName name="work_pp_0601_11_10" localSheetId="7">[1]TLPPOCT!#REF!</definedName>
    <definedName name="work_pp_0601_11_10">[1]TLPPOCT!#REF!</definedName>
    <definedName name="work_pp_0601_11_11" localSheetId="10">[1]TLPPOCT!#REF!</definedName>
    <definedName name="work_pp_0601_11_11" localSheetId="7">[1]TLPPOCT!#REF!</definedName>
    <definedName name="work_pp_0601_11_11">[1]TLPPOCT!#REF!</definedName>
    <definedName name="work_pp_0601_11_8" localSheetId="10">[1]TLPPOCT!#REF!</definedName>
    <definedName name="work_pp_0601_11_8" localSheetId="7">[1]TLPPOCT!#REF!</definedName>
    <definedName name="work_pp_0601_11_8">[1]TLPPOCT!#REF!</definedName>
    <definedName name="work_pp_0601_11_9" localSheetId="10">[1]TLPPOCT!#REF!</definedName>
    <definedName name="work_pp_0601_11_9" localSheetId="7">[1]TLPPOCT!#REF!</definedName>
    <definedName name="work_pp_0601_11_9">[1]TLPPOCT!#REF!</definedName>
    <definedName name="work_pp_0601_12" localSheetId="10">[1]TLPPOCT!#REF!</definedName>
    <definedName name="work_pp_0601_12" localSheetId="7">[1]TLPPOCT!#REF!</definedName>
    <definedName name="work_pp_0601_12">[1]TLPPOCT!#REF!</definedName>
    <definedName name="work_pp_0601_12_10" localSheetId="10">[1]TLPPOCT!#REF!</definedName>
    <definedName name="work_pp_0601_12_10" localSheetId="7">[1]TLPPOCT!#REF!</definedName>
    <definedName name="work_pp_0601_12_10">[1]TLPPOCT!#REF!</definedName>
    <definedName name="work_pp_0601_12_11" localSheetId="10">[1]TLPPOCT!#REF!</definedName>
    <definedName name="work_pp_0601_12_11" localSheetId="7">[1]TLPPOCT!#REF!</definedName>
    <definedName name="work_pp_0601_12_11">[1]TLPPOCT!#REF!</definedName>
    <definedName name="work_pp_0601_12_8" localSheetId="10">[1]TLPPOCT!#REF!</definedName>
    <definedName name="work_pp_0601_12_8" localSheetId="7">[1]TLPPOCT!#REF!</definedName>
    <definedName name="work_pp_0601_12_8">[1]TLPPOCT!#REF!</definedName>
    <definedName name="work_pp_0601_12_9" localSheetId="10">[1]TLPPOCT!#REF!</definedName>
    <definedName name="work_pp_0601_12_9" localSheetId="7">[1]TLPPOCT!#REF!</definedName>
    <definedName name="work_pp_0601_12_9">[1]TLPPOCT!#REF!</definedName>
    <definedName name="work_pp_0601_13" localSheetId="10">[1]TLPPOCT!#REF!</definedName>
    <definedName name="work_pp_0601_13" localSheetId="7">[1]TLPPOCT!#REF!</definedName>
    <definedName name="work_pp_0601_13">[1]TLPPOCT!#REF!</definedName>
    <definedName name="work_pp_0601_13_10" localSheetId="10">[1]TLPPOCT!#REF!</definedName>
    <definedName name="work_pp_0601_13_10" localSheetId="7">[1]TLPPOCT!#REF!</definedName>
    <definedName name="work_pp_0601_13_10">[1]TLPPOCT!#REF!</definedName>
    <definedName name="work_pp_0601_13_11" localSheetId="10">[1]TLPPOCT!#REF!</definedName>
    <definedName name="work_pp_0601_13_11" localSheetId="7">[1]TLPPOCT!#REF!</definedName>
    <definedName name="work_pp_0601_13_11">[1]TLPPOCT!#REF!</definedName>
    <definedName name="work_pp_0601_13_8" localSheetId="10">[1]TLPPOCT!#REF!</definedName>
    <definedName name="work_pp_0601_13_8" localSheetId="7">[1]TLPPOCT!#REF!</definedName>
    <definedName name="work_pp_0601_13_8">[1]TLPPOCT!#REF!</definedName>
    <definedName name="work_pp_0601_13_9" localSheetId="10">[1]TLPPOCT!#REF!</definedName>
    <definedName name="work_pp_0601_13_9" localSheetId="7">[1]TLPPOCT!#REF!</definedName>
    <definedName name="work_pp_0601_13_9">[1]TLPPOCT!#REF!</definedName>
    <definedName name="work_pp_0601_2" localSheetId="10">[1]TLPPOCT!#REF!</definedName>
    <definedName name="work_pp_0601_2" localSheetId="7">[1]TLPPOCT!#REF!</definedName>
    <definedName name="work_pp_0601_2">[1]TLPPOCT!#REF!</definedName>
    <definedName name="work_pp_0601_2_10" localSheetId="10">[1]TLPPOCT!#REF!</definedName>
    <definedName name="work_pp_0601_2_10" localSheetId="7">[1]TLPPOCT!#REF!</definedName>
    <definedName name="work_pp_0601_2_10">[1]TLPPOCT!#REF!</definedName>
    <definedName name="work_pp_0601_2_11" localSheetId="10">[1]TLPPOCT!#REF!</definedName>
    <definedName name="work_pp_0601_2_11" localSheetId="7">[1]TLPPOCT!#REF!</definedName>
    <definedName name="work_pp_0601_2_11">[1]TLPPOCT!#REF!</definedName>
    <definedName name="work_pp_0601_2_8" localSheetId="10">[1]TLPPOCT!#REF!</definedName>
    <definedName name="work_pp_0601_2_8" localSheetId="7">[1]TLPPOCT!#REF!</definedName>
    <definedName name="work_pp_0601_2_8">[1]TLPPOCT!#REF!</definedName>
    <definedName name="work_pp_0601_2_9" localSheetId="10">[1]TLPPOCT!#REF!</definedName>
    <definedName name="work_pp_0601_2_9" localSheetId="7">[1]TLPPOCT!#REF!</definedName>
    <definedName name="work_pp_0601_2_9">[1]TLPPOCT!#REF!</definedName>
    <definedName name="work_pp_0601_3" localSheetId="10">[1]TLPPOCT!#REF!</definedName>
    <definedName name="work_pp_0601_3" localSheetId="7">[1]TLPPOCT!#REF!</definedName>
    <definedName name="work_pp_0601_3">[1]TLPPOCT!#REF!</definedName>
    <definedName name="work_pp_0601_3_10" localSheetId="10">[1]TLPPOCT!#REF!</definedName>
    <definedName name="work_pp_0601_3_10" localSheetId="7">[1]TLPPOCT!#REF!</definedName>
    <definedName name="work_pp_0601_3_10">[1]TLPPOCT!#REF!</definedName>
    <definedName name="work_pp_0601_3_11" localSheetId="10">[1]TLPPOCT!#REF!</definedName>
    <definedName name="work_pp_0601_3_11" localSheetId="7">[1]TLPPOCT!#REF!</definedName>
    <definedName name="work_pp_0601_3_11">[1]TLPPOCT!#REF!</definedName>
    <definedName name="work_pp_0601_3_8" localSheetId="10">[1]TLPPOCT!#REF!</definedName>
    <definedName name="work_pp_0601_3_8" localSheetId="7">[1]TLPPOCT!#REF!</definedName>
    <definedName name="work_pp_0601_3_8">[1]TLPPOCT!#REF!</definedName>
    <definedName name="work_pp_0601_3_9" localSheetId="10">[1]TLPPOCT!#REF!</definedName>
    <definedName name="work_pp_0601_3_9" localSheetId="7">[1]TLPPOCT!#REF!</definedName>
    <definedName name="work_pp_0601_3_9">[1]TLPPOCT!#REF!</definedName>
    <definedName name="work_pp_0601_6" localSheetId="10">[1]TLPPOCT!#REF!</definedName>
    <definedName name="work_pp_0601_6" localSheetId="7">[1]TLPPOCT!#REF!</definedName>
    <definedName name="work_pp_0601_6">[1]TLPPOCT!#REF!</definedName>
    <definedName name="work_pp_0601_6_10" localSheetId="10">[1]TLPPOCT!#REF!</definedName>
    <definedName name="work_pp_0601_6_10" localSheetId="7">[1]TLPPOCT!#REF!</definedName>
    <definedName name="work_pp_0601_6_10">[1]TLPPOCT!#REF!</definedName>
    <definedName name="work_pp_0601_6_11" localSheetId="10">[1]TLPPOCT!#REF!</definedName>
    <definedName name="work_pp_0601_6_11" localSheetId="7">[1]TLPPOCT!#REF!</definedName>
    <definedName name="work_pp_0601_6_11">[1]TLPPOCT!#REF!</definedName>
    <definedName name="work_pp_0601_6_8" localSheetId="10">[1]TLPPOCT!#REF!</definedName>
    <definedName name="work_pp_0601_6_8" localSheetId="7">[1]TLPPOCT!#REF!</definedName>
    <definedName name="work_pp_0601_6_8">[1]TLPPOCT!#REF!</definedName>
    <definedName name="work_pp_0601_6_9" localSheetId="10">[1]TLPPOCT!#REF!</definedName>
    <definedName name="work_pp_0601_6_9" localSheetId="7">[1]TLPPOCT!#REF!</definedName>
    <definedName name="work_pp_0601_6_9">[1]TLPPOCT!#REF!</definedName>
    <definedName name="work_pp_0601_7" localSheetId="10">[1]TLPPOCT!#REF!</definedName>
    <definedName name="work_pp_0601_7" localSheetId="7">[1]TLPPOCT!#REF!</definedName>
    <definedName name="work_pp_0601_7">[1]TLPPOCT!#REF!</definedName>
    <definedName name="work_pp_0601_7_10" localSheetId="10">[1]TLPPOCT!#REF!</definedName>
    <definedName name="work_pp_0601_7_10" localSheetId="7">[1]TLPPOCT!#REF!</definedName>
    <definedName name="work_pp_0601_7_10">[1]TLPPOCT!#REF!</definedName>
    <definedName name="work_pp_0601_7_11" localSheetId="10">[1]TLPPOCT!#REF!</definedName>
    <definedName name="work_pp_0601_7_11" localSheetId="7">[1]TLPPOCT!#REF!</definedName>
    <definedName name="work_pp_0601_7_11">[1]TLPPOCT!#REF!</definedName>
    <definedName name="work_pp_0601_7_8" localSheetId="10">[1]TLPPOCT!#REF!</definedName>
    <definedName name="work_pp_0601_7_8" localSheetId="7">[1]TLPPOCT!#REF!</definedName>
    <definedName name="work_pp_0601_7_8">[1]TLPPOCT!#REF!</definedName>
    <definedName name="work_pp_0601_7_9" localSheetId="10">[1]TLPPOCT!#REF!</definedName>
    <definedName name="work_pp_0601_7_9" localSheetId="7">[1]TLPPOCT!#REF!</definedName>
    <definedName name="work_pp_0601_7_9">[1]TLPPOCT!#REF!</definedName>
    <definedName name="work_pp_0601_8" localSheetId="10">[1]TLPPOCT!#REF!</definedName>
    <definedName name="work_pp_0601_8" localSheetId="7">[1]TLPPOCT!#REF!</definedName>
    <definedName name="work_pp_0601_8">[1]TLPPOCT!#REF!</definedName>
    <definedName name="work_pp_0601_8_10" localSheetId="10">[1]TLPPOCT!#REF!</definedName>
    <definedName name="work_pp_0601_8_10" localSheetId="7">[1]TLPPOCT!#REF!</definedName>
    <definedName name="work_pp_0601_8_10">[1]TLPPOCT!#REF!</definedName>
    <definedName name="work_pp_0601_8_11" localSheetId="10">[1]TLPPOCT!#REF!</definedName>
    <definedName name="work_pp_0601_8_11" localSheetId="7">[1]TLPPOCT!#REF!</definedName>
    <definedName name="work_pp_0601_8_11">[1]TLPPOCT!#REF!</definedName>
    <definedName name="work_pp_0601_8_8" localSheetId="10">[1]TLPPOCT!#REF!</definedName>
    <definedName name="work_pp_0601_8_8" localSheetId="7">[1]TLPPOCT!#REF!</definedName>
    <definedName name="work_pp_0601_8_8">[1]TLPPOCT!#REF!</definedName>
    <definedName name="work_pp_0601_8_9" localSheetId="10">[1]TLPPOCT!#REF!</definedName>
    <definedName name="work_pp_0601_8_9" localSheetId="7">[1]TLPPOCT!#REF!</definedName>
    <definedName name="work_pp_0601_8_9">[1]TLPPOCT!#REF!</definedName>
    <definedName name="work_pp_0601_9" localSheetId="10">[1]TLPPOCT!#REF!</definedName>
    <definedName name="work_pp_0601_9" localSheetId="7">[1]TLPPOCT!#REF!</definedName>
    <definedName name="work_pp_0601_9">[1]TLPPOCT!#REF!</definedName>
    <definedName name="work_pp_0601_9_10" localSheetId="10">[1]TLPPOCT!#REF!</definedName>
    <definedName name="work_pp_0601_9_10" localSheetId="7">[1]TLPPOCT!#REF!</definedName>
    <definedName name="work_pp_0601_9_10">[1]TLPPOCT!#REF!</definedName>
    <definedName name="work_pp_0601_9_11" localSheetId="10">[1]TLPPOCT!#REF!</definedName>
    <definedName name="work_pp_0601_9_11" localSheetId="7">[1]TLPPOCT!#REF!</definedName>
    <definedName name="work_pp_0601_9_11">[1]TLPPOCT!#REF!</definedName>
    <definedName name="work_pp_0601_9_8" localSheetId="10">[1]TLPPOCT!#REF!</definedName>
    <definedName name="work_pp_0601_9_8" localSheetId="7">[1]TLPPOCT!#REF!</definedName>
    <definedName name="work_pp_0601_9_8">[1]TLPPOCT!#REF!</definedName>
    <definedName name="work_pp_0601_9_9" localSheetId="10">[1]TLPPOCT!#REF!</definedName>
    <definedName name="work_pp_0601_9_9" localSheetId="7">[1]TLPPOCT!#REF!</definedName>
    <definedName name="work_pp_0601_9_9">[1]TLPPOCT!#REF!</definedName>
    <definedName name="wrn.ARR._.Forms." localSheetId="10" hidden="1">{#N/A,#N/A,FALSE,"1.1";#N/A,#N/A,FALSE,"1.1a";#N/A,#N/A,FALSE,"1.1b";#N/A,#N/A,FALSE,"1.1c";#N/A,#N/A,FALSE,"1.1e";#N/A,#N/A,FALSE,"1.1f";#N/A,#N/A,FALSE,"1.1g";#N/A,#N/A,FALSE,"1.1h_D";#N/A,#N/A,FALSE,"1.1h_T";#N/A,#N/A,FALSE,"1.2";#N/A,#N/A,FALSE,"1.3b";#N/A,#N/A,FALSE,"1.3";#N/A,#N/A,FALSE,"1.4";#N/A,#N/A,FALSE,"1.5";#N/A,#N/A,FALSE,"1.6";#N/A,#N/A,FALSE,"SOD";#N/A,#N/A,FALSE,"CF"}</definedName>
    <definedName name="wrn.ARR._.Forms." localSheetId="7"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0" hidden="1">{#N/A,#N/A,FALSE,"2000-01 Form 1.3a";#N/A,#N/A,FALSE,"H1 2001-02 Form 1.3a";#N/A,#N/A,FALSE,"H2 2001-02 Form 1.3a";#N/A,#N/A,FALSE,"2001-02 Form 1.3a";#N/A,#N/A,FALSE,"2002-03 Form 1.3a"}</definedName>
    <definedName name="wrn.ARR._.Output." localSheetId="7"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0"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7"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0"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0"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7"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0" hidden="1">{#N/A,#N/A,FALSE,"2002-03 Form 1.3a";#N/A,#N/A,FALSE,"2003-04 Form 1.3a";#N/A,#N/A,FALSE,"Avai- CY";#N/A,#N/A,FALSE,"Avai- EY";#N/A,#N/A,FALSE,"Demand vs Availability"}</definedName>
    <definedName name="wrn.PP." localSheetId="7"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0"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7"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 localSheetId="10">[13]LMAIN!#REF!</definedName>
    <definedName name="X" localSheetId="7">[13]LMAIN!#REF!</definedName>
    <definedName name="X">[13]LMAIN!#REF!</definedName>
    <definedName name="X1_">"$#REF!.$IU$7803"</definedName>
    <definedName name="X1__4">"$#REF!.$IU$7803"</definedName>
    <definedName name="X1__5">"$#REF!.$IU$7803"</definedName>
    <definedName name="xyz" localSheetId="10" hidden="1">'[15]mpmla wise pp01_02'!#REF!</definedName>
    <definedName name="xyz" localSheetId="7" hidden="1">'[15]mpmla wise pp01_02'!#REF!</definedName>
    <definedName name="xyz" hidden="1">'[15]mpmla wise pp01_02'!#REF!</definedName>
    <definedName name="Y122_">[3]DLC!$HR$109</definedName>
    <definedName name="YASH" localSheetId="10">#REF!</definedName>
    <definedName name="YASH" localSheetId="7">#REF!</definedName>
    <definedName name="YASH">#REF!</definedName>
    <definedName name="YASH_1" localSheetId="10">#REF!</definedName>
    <definedName name="YASH_1" localSheetId="7">#REF!</definedName>
    <definedName name="YASH_1">#REF!</definedName>
    <definedName name="YASH_11" localSheetId="10">#REF!</definedName>
    <definedName name="YASH_11" localSheetId="7">#REF!</definedName>
    <definedName name="YASH_11">#REF!</definedName>
    <definedName name="YASH_2" localSheetId="10">#REF!</definedName>
    <definedName name="YASH_2" localSheetId="7">#REF!</definedName>
    <definedName name="YASH_2">#REF!</definedName>
    <definedName name="YASH_6" localSheetId="10">#REF!</definedName>
    <definedName name="YASH_6" localSheetId="7">#REF!</definedName>
    <definedName name="YASH_6">#REF!</definedName>
    <definedName name="YASH_7" localSheetId="10">#REF!</definedName>
    <definedName name="YASH_7" localSheetId="7">#REF!</definedName>
    <definedName name="YASH_7">#REF!</definedName>
    <definedName name="YEAR">"$#REF!.$B$5"</definedName>
    <definedName name="YEARLY">[7]TWELVE!$A$3:$Q$445</definedName>
    <definedName name="yogi" localSheetId="10">#REF!</definedName>
    <definedName name="yogi" localSheetId="7">#REF!</definedName>
    <definedName name="yogi">#REF!</definedName>
    <definedName name="YTPI">"$#REF!.$C$80:$O$8193"</definedName>
    <definedName name="yui" localSheetId="10">[13]LMAIN!#REF!</definedName>
    <definedName name="yui" localSheetId="7">[13]LMAIN!#REF!</definedName>
    <definedName name="yui">[13]LMAIN!#REF!</definedName>
    <definedName name="YY" localSheetId="10">#REF!</definedName>
    <definedName name="YY" localSheetId="7">#REF!</definedName>
    <definedName name="YY">#REF!</definedName>
    <definedName name="z" localSheetId="10">#REF!</definedName>
    <definedName name="z" localSheetId="7">#REF!</definedName>
    <definedName name="z">#REF!</definedName>
  </definedNames>
  <calcPr calcId="152511"/>
</workbook>
</file>

<file path=xl/calcChain.xml><?xml version="1.0" encoding="utf-8"?>
<calcChain xmlns="http://schemas.openxmlformats.org/spreadsheetml/2006/main">
  <c r="H12" i="38" l="1"/>
  <c r="G12" i="38"/>
  <c r="F12" i="38"/>
  <c r="E12" i="38"/>
  <c r="J11" i="38"/>
  <c r="I11" i="38"/>
  <c r="K11" i="38" s="1"/>
  <c r="G11" i="38"/>
  <c r="J10" i="38"/>
  <c r="I10" i="38"/>
  <c r="I12" i="38" s="1"/>
  <c r="G10" i="38"/>
  <c r="G7" i="38"/>
  <c r="F7" i="38"/>
  <c r="H22" i="37"/>
  <c r="D22" i="37"/>
  <c r="H13" i="37"/>
  <c r="D13" i="37"/>
  <c r="K10" i="38" l="1"/>
  <c r="G28" i="26" l="1"/>
  <c r="F28" i="26"/>
  <c r="E28" i="26" l="1"/>
  <c r="D28" i="26"/>
  <c r="C12" i="31" l="1"/>
  <c r="L40" i="32"/>
  <c r="E32" i="24"/>
  <c r="G28" i="24" l="1"/>
  <c r="F27" i="24"/>
  <c r="F28" i="24" s="1"/>
  <c r="F17" i="24"/>
  <c r="D30" i="26" l="1"/>
  <c r="D29" i="26"/>
  <c r="D26" i="26"/>
  <c r="D19" i="33"/>
  <c r="E40" i="30"/>
  <c r="E39" i="30"/>
  <c r="E38" i="30"/>
  <c r="E37" i="30"/>
  <c r="E36" i="30"/>
  <c r="E34" i="30"/>
  <c r="E33" i="30"/>
  <c r="E32" i="30"/>
  <c r="E31" i="30"/>
  <c r="E30" i="30"/>
  <c r="E29" i="30"/>
  <c r="E25" i="30"/>
  <c r="E24" i="30"/>
  <c r="E23" i="30"/>
  <c r="E22" i="30"/>
  <c r="E21" i="30"/>
  <c r="E19" i="30"/>
  <c r="E18" i="30"/>
  <c r="E17" i="30"/>
  <c r="E14" i="30"/>
  <c r="D23" i="32"/>
  <c r="E23" i="32" s="1"/>
  <c r="D22" i="32"/>
  <c r="D24" i="32" s="1"/>
  <c r="E24" i="32" s="1"/>
  <c r="E21" i="32"/>
  <c r="E19" i="32"/>
  <c r="E18" i="32"/>
  <c r="E16" i="32"/>
  <c r="E15" i="32"/>
  <c r="D14" i="32"/>
  <c r="D17" i="32" s="1"/>
  <c r="E17" i="32" l="1"/>
  <c r="D25" i="32"/>
  <c r="E25" i="32" s="1"/>
  <c r="E22" i="32"/>
  <c r="E14" i="32"/>
  <c r="E11" i="31" l="1"/>
  <c r="E12" i="31"/>
  <c r="E13" i="31"/>
  <c r="E14" i="31"/>
  <c r="C15" i="31"/>
  <c r="G27" i="26" l="1"/>
  <c r="G25" i="26"/>
  <c r="G30" i="32"/>
  <c r="G29" i="33"/>
  <c r="G30" i="33"/>
  <c r="G31" i="33"/>
  <c r="G33" i="33"/>
  <c r="D15" i="31"/>
  <c r="H29" i="36" l="1"/>
  <c r="H20" i="36"/>
  <c r="H13" i="36"/>
  <c r="H22" i="36" s="1"/>
  <c r="D13" i="36"/>
  <c r="D22" i="36" s="1"/>
  <c r="H11" i="36"/>
  <c r="H12" i="35" l="1"/>
  <c r="F12" i="35"/>
  <c r="E12" i="35"/>
  <c r="G11" i="35"/>
  <c r="I11" i="35" s="1"/>
  <c r="G10" i="35"/>
  <c r="I10" i="35" s="1"/>
  <c r="I12" i="35" s="1"/>
  <c r="G7" i="35"/>
  <c r="F7" i="35"/>
  <c r="G12" i="35" l="1"/>
  <c r="D24" i="26" l="1"/>
  <c r="G22" i="24" l="1"/>
  <c r="G25" i="24" s="1"/>
  <c r="G26" i="24" s="1"/>
  <c r="G29" i="24" s="1"/>
  <c r="F22" i="24"/>
  <c r="F15" i="26"/>
  <c r="F38" i="32"/>
  <c r="G37" i="32"/>
  <c r="G39" i="32" s="1"/>
  <c r="F36" i="32"/>
  <c r="F34" i="32"/>
  <c r="F33" i="32"/>
  <c r="G32" i="32"/>
  <c r="F29" i="32"/>
  <c r="F32" i="32" s="1"/>
  <c r="F23" i="33"/>
  <c r="G22" i="33"/>
  <c r="G24" i="33" s="1"/>
  <c r="F21" i="33"/>
  <c r="F19" i="33"/>
  <c r="F18" i="33"/>
  <c r="G17" i="33"/>
  <c r="F14" i="33"/>
  <c r="F17" i="33" s="1"/>
  <c r="D33" i="31"/>
  <c r="F37" i="32" l="1"/>
  <c r="F39" i="32" s="1"/>
  <c r="G40" i="32"/>
  <c r="F40" i="32"/>
  <c r="F22" i="33"/>
  <c r="F24" i="33" s="1"/>
  <c r="F25" i="33" s="1"/>
  <c r="G25" i="33"/>
  <c r="F25" i="24"/>
  <c r="F26" i="24" s="1"/>
  <c r="F29" i="24" s="1"/>
  <c r="I36" i="32"/>
  <c r="I34" i="32"/>
  <c r="I33" i="32"/>
  <c r="F33" i="33" l="1"/>
  <c r="F34" i="33"/>
  <c r="G34" i="33" s="1"/>
  <c r="F36" i="33"/>
  <c r="G36" i="33" s="1"/>
  <c r="E30" i="31" l="1"/>
  <c r="F38" i="33" l="1"/>
  <c r="G38" i="33" s="1"/>
  <c r="F29" i="33"/>
  <c r="D36" i="32" l="1"/>
  <c r="H36" i="32" s="1"/>
  <c r="D38" i="32"/>
  <c r="D34" i="32"/>
  <c r="H34" i="32" s="1"/>
  <c r="D33" i="32"/>
  <c r="H33" i="32" s="1"/>
  <c r="D29" i="32"/>
  <c r="D15" i="26"/>
  <c r="D21" i="33"/>
  <c r="D18" i="33"/>
  <c r="D14" i="33"/>
  <c r="D23" i="33"/>
  <c r="D27" i="24" l="1"/>
  <c r="H27" i="24" s="1"/>
  <c r="D17" i="24"/>
  <c r="D22" i="33" l="1"/>
  <c r="D35" i="31" l="1"/>
  <c r="E26" i="31"/>
  <c r="F30" i="26" l="1"/>
  <c r="G30" i="26" s="1"/>
  <c r="F29" i="26"/>
  <c r="G29" i="26" s="1"/>
  <c r="F26" i="26"/>
  <c r="G26" i="26" s="1"/>
  <c r="F22" i="26"/>
  <c r="G22" i="26" s="1"/>
  <c r="F21" i="26"/>
  <c r="G21" i="26" s="1"/>
  <c r="F20" i="26"/>
  <c r="G20" i="26" s="1"/>
  <c r="F19" i="26"/>
  <c r="G19" i="26" s="1"/>
  <c r="F18" i="26"/>
  <c r="G18" i="26" s="1"/>
  <c r="F17" i="26"/>
  <c r="G17" i="26" s="1"/>
  <c r="F16" i="26"/>
  <c r="G16" i="26" s="1"/>
  <c r="F23" i="26" l="1"/>
  <c r="F32" i="26" s="1"/>
  <c r="G23" i="26" l="1"/>
  <c r="G32" i="26" s="1"/>
  <c r="F34" i="24" l="1"/>
  <c r="G34" i="24" l="1"/>
  <c r="G37" i="24" l="1"/>
  <c r="G38" i="24" s="1"/>
  <c r="F37" i="24"/>
  <c r="F38" i="24" s="1"/>
  <c r="D25" i="24"/>
  <c r="D26" i="24" l="1"/>
  <c r="F14" i="25"/>
  <c r="F14" i="26" s="1"/>
  <c r="F13" i="32" s="1"/>
  <c r="F13" i="33" s="1"/>
  <c r="F13" i="30" s="1"/>
  <c r="D14" i="25"/>
  <c r="D14" i="26" s="1"/>
  <c r="D13" i="32" s="1"/>
  <c r="D13" i="33" s="1"/>
  <c r="D13" i="30" s="1"/>
  <c r="F21" i="25" l="1"/>
  <c r="G21" i="25"/>
  <c r="G16" i="25"/>
  <c r="F16" i="25"/>
  <c r="H27" i="26" l="1"/>
  <c r="E27" i="26" l="1"/>
  <c r="I27" i="26" s="1"/>
  <c r="E25" i="26"/>
  <c r="E30" i="32" l="1"/>
  <c r="E30" i="26"/>
  <c r="E29" i="26"/>
  <c r="E26" i="26"/>
  <c r="D22" i="26"/>
  <c r="H22" i="26" s="1"/>
  <c r="D21" i="26"/>
  <c r="E21" i="26" s="1"/>
  <c r="D20" i="26"/>
  <c r="E20" i="26" s="1"/>
  <c r="D19" i="26"/>
  <c r="E19" i="26" s="1"/>
  <c r="D18" i="26"/>
  <c r="E18" i="26" s="1"/>
  <c r="D17" i="26"/>
  <c r="E17" i="26" s="1"/>
  <c r="D16" i="26"/>
  <c r="E16" i="26" s="1"/>
  <c r="D28" i="24"/>
  <c r="D29" i="24" s="1"/>
  <c r="E22" i="24"/>
  <c r="D22" i="24"/>
  <c r="D16" i="25" s="1"/>
  <c r="H15" i="32"/>
  <c r="E16" i="25" l="1"/>
  <c r="E25" i="24"/>
  <c r="E26" i="24" s="1"/>
  <c r="E28" i="24" s="1"/>
  <c r="E29" i="24" s="1"/>
  <c r="E22" i="26"/>
  <c r="I22" i="26" s="1"/>
  <c r="D23" i="26"/>
  <c r="D21" i="25" s="1"/>
  <c r="E23" i="26" l="1"/>
  <c r="E21" i="25" s="1"/>
  <c r="P32" i="33"/>
  <c r="P30" i="33"/>
  <c r="P31" i="33"/>
  <c r="P33" i="33"/>
  <c r="P34" i="33"/>
  <c r="P35" i="33"/>
  <c r="P36" i="33"/>
  <c r="P38" i="33"/>
  <c r="P29" i="33"/>
  <c r="Q29" i="33"/>
  <c r="G32" i="33"/>
  <c r="G24" i="25" s="1"/>
  <c r="P37" i="33" l="1"/>
  <c r="F32" i="33"/>
  <c r="F24" i="25" s="1"/>
  <c r="E22" i="33"/>
  <c r="E24" i="33" s="1"/>
  <c r="E17" i="33"/>
  <c r="E37" i="32"/>
  <c r="E39" i="32" s="1"/>
  <c r="E32" i="32"/>
  <c r="D32" i="32"/>
  <c r="E32" i="26"/>
  <c r="D44" i="30"/>
  <c r="E44" i="30"/>
  <c r="I29" i="24"/>
  <c r="P39" i="33" l="1"/>
  <c r="E32" i="33"/>
  <c r="E24" i="25" s="1"/>
  <c r="P40" i="33"/>
  <c r="E25" i="33"/>
  <c r="E40" i="32"/>
  <c r="H22" i="30"/>
  <c r="H23" i="30"/>
  <c r="H24" i="30"/>
  <c r="H25" i="30"/>
  <c r="H21" i="30"/>
  <c r="H15" i="30"/>
  <c r="H17" i="30"/>
  <c r="H18" i="30"/>
  <c r="C33" i="31"/>
  <c r="D53" i="30"/>
  <c r="H29" i="24"/>
  <c r="D51" i="30"/>
  <c r="D49" i="30"/>
  <c r="E49" i="30"/>
  <c r="D48" i="30"/>
  <c r="G47" i="30"/>
  <c r="F44" i="30"/>
  <c r="D32" i="24" l="1"/>
  <c r="C35" i="31"/>
  <c r="E35" i="31" s="1"/>
  <c r="E51" i="30"/>
  <c r="E53" i="30"/>
  <c r="E48" i="30"/>
  <c r="E46" i="30"/>
  <c r="D38" i="33"/>
  <c r="D36" i="33"/>
  <c r="D34" i="33"/>
  <c r="D33" i="33"/>
  <c r="D29" i="33"/>
  <c r="E34" i="33"/>
  <c r="E33" i="33"/>
  <c r="D17" i="33"/>
  <c r="E29" i="33"/>
  <c r="E36" i="33"/>
  <c r="D37" i="32"/>
  <c r="F53" i="30"/>
  <c r="G53" i="30" s="1"/>
  <c r="F51" i="30"/>
  <c r="G51" i="30" s="1"/>
  <c r="F49" i="30"/>
  <c r="F47" i="30"/>
  <c r="F48" i="30"/>
  <c r="F37" i="33"/>
  <c r="G37" i="33" s="1"/>
  <c r="F39" i="33"/>
  <c r="F25" i="25" s="1"/>
  <c r="F40" i="33"/>
  <c r="F26" i="25" s="1"/>
  <c r="D47" i="30" l="1"/>
  <c r="E47" i="30" s="1"/>
  <c r="D52" i="30"/>
  <c r="E52" i="30" s="1"/>
  <c r="E38" i="33"/>
  <c r="D39" i="32"/>
  <c r="E37" i="33"/>
  <c r="D32" i="33"/>
  <c r="D24" i="25" s="1"/>
  <c r="F54" i="30"/>
  <c r="G54" i="30" s="1"/>
  <c r="F52" i="30"/>
  <c r="G52" i="30" s="1"/>
  <c r="G49" i="30"/>
  <c r="G48" i="30"/>
  <c r="G39" i="33"/>
  <c r="G25" i="25" s="1"/>
  <c r="G40" i="33"/>
  <c r="G26" i="25" s="1"/>
  <c r="G44" i="30"/>
  <c r="D54" i="30" l="1"/>
  <c r="E54" i="30" s="1"/>
  <c r="F55" i="30"/>
  <c r="G55" i="30" s="1"/>
  <c r="D40" i="32"/>
  <c r="E39" i="33"/>
  <c r="E25" i="25" s="1"/>
  <c r="D55" i="30" l="1"/>
  <c r="E55" i="30" s="1"/>
  <c r="I55" i="30" s="1"/>
  <c r="E40" i="33"/>
  <c r="E26" i="25" s="1"/>
  <c r="H53" i="26"/>
  <c r="E67" i="32" l="1"/>
  <c r="D67" i="32"/>
  <c r="F66" i="32"/>
  <c r="F65" i="32"/>
  <c r="F67" i="32" l="1"/>
  <c r="D68" i="30" l="1"/>
  <c r="D44" i="31" l="1"/>
  <c r="G53" i="26"/>
  <c r="F53" i="26"/>
  <c r="E53" i="26"/>
  <c r="D52" i="26"/>
  <c r="I30" i="26" l="1"/>
  <c r="I29" i="26"/>
  <c r="I26" i="26"/>
  <c r="E25" i="31"/>
  <c r="I19" i="26"/>
  <c r="H18" i="26"/>
  <c r="E29" i="31"/>
  <c r="E23" i="31"/>
  <c r="N30" i="33"/>
  <c r="O30" i="33"/>
  <c r="N31" i="33"/>
  <c r="O31" i="33"/>
  <c r="N33" i="33"/>
  <c r="O33" i="33"/>
  <c r="N34" i="33"/>
  <c r="O34" i="33"/>
  <c r="N35" i="33"/>
  <c r="O35" i="33"/>
  <c r="N36" i="33"/>
  <c r="O36" i="33"/>
  <c r="N38" i="33"/>
  <c r="O38" i="33"/>
  <c r="O29" i="33"/>
  <c r="N29" i="33"/>
  <c r="O37" i="33"/>
  <c r="H21" i="25"/>
  <c r="H17" i="26"/>
  <c r="I28" i="24"/>
  <c r="H22" i="24"/>
  <c r="H25" i="24"/>
  <c r="H26" i="24"/>
  <c r="H28" i="24"/>
  <c r="I38" i="33"/>
  <c r="H38" i="33"/>
  <c r="I36" i="33"/>
  <c r="H36" i="33"/>
  <c r="I34" i="33"/>
  <c r="H34" i="33"/>
  <c r="I33" i="33"/>
  <c r="H33" i="33"/>
  <c r="I30" i="33"/>
  <c r="H30" i="33"/>
  <c r="I29" i="33"/>
  <c r="H29" i="33"/>
  <c r="I23" i="33"/>
  <c r="H23" i="33"/>
  <c r="I21" i="33"/>
  <c r="H21" i="33"/>
  <c r="I19" i="33"/>
  <c r="H19" i="33"/>
  <c r="I18" i="33"/>
  <c r="H18" i="33"/>
  <c r="I15" i="33"/>
  <c r="H15" i="33"/>
  <c r="I14" i="33"/>
  <c r="H14" i="33"/>
  <c r="D62" i="26"/>
  <c r="E59" i="32"/>
  <c r="I27" i="24"/>
  <c r="H30" i="26"/>
  <c r="I24" i="26"/>
  <c r="H24" i="26"/>
  <c r="I21" i="25"/>
  <c r="I26" i="25"/>
  <c r="I25" i="25"/>
  <c r="I24" i="25"/>
  <c r="H24" i="25"/>
  <c r="I16" i="25"/>
  <c r="H16" i="25"/>
  <c r="D59" i="32"/>
  <c r="I17" i="24"/>
  <c r="H17" i="24"/>
  <c r="H29" i="26"/>
  <c r="H26" i="26"/>
  <c r="I25" i="24"/>
  <c r="E19" i="31"/>
  <c r="H15" i="26"/>
  <c r="I15" i="26"/>
  <c r="H14" i="30"/>
  <c r="I14" i="30"/>
  <c r="I15" i="30"/>
  <c r="I17" i="30"/>
  <c r="I18" i="30"/>
  <c r="H19" i="30"/>
  <c r="I19" i="30"/>
  <c r="I21" i="30"/>
  <c r="I22" i="30"/>
  <c r="I23" i="30"/>
  <c r="I24" i="30"/>
  <c r="I25" i="30"/>
  <c r="H29" i="30"/>
  <c r="I29" i="30"/>
  <c r="H30" i="30"/>
  <c r="I30" i="30"/>
  <c r="H32" i="30"/>
  <c r="I32" i="30"/>
  <c r="H33" i="30"/>
  <c r="I33" i="30"/>
  <c r="H34" i="30"/>
  <c r="I34" i="30"/>
  <c r="H36" i="30"/>
  <c r="I36" i="30"/>
  <c r="H37" i="30"/>
  <c r="I37" i="30"/>
  <c r="H38" i="30"/>
  <c r="I38" i="30"/>
  <c r="H39" i="30"/>
  <c r="I39" i="30"/>
  <c r="H40" i="30"/>
  <c r="I40" i="30"/>
  <c r="H44" i="30"/>
  <c r="I44" i="30"/>
  <c r="H45" i="30"/>
  <c r="I45" i="30"/>
  <c r="H48" i="30"/>
  <c r="I48" i="30"/>
  <c r="H49" i="30"/>
  <c r="I49" i="30"/>
  <c r="H51" i="30"/>
  <c r="I51" i="30"/>
  <c r="H53" i="30"/>
  <c r="I53" i="30"/>
  <c r="H14" i="32"/>
  <c r="I14" i="32"/>
  <c r="I15" i="32"/>
  <c r="H18" i="32"/>
  <c r="I18" i="32"/>
  <c r="H19" i="32"/>
  <c r="I19" i="32"/>
  <c r="H21" i="32"/>
  <c r="I21" i="32"/>
  <c r="H23" i="32"/>
  <c r="I23" i="32"/>
  <c r="H29" i="32"/>
  <c r="I29" i="32"/>
  <c r="H30" i="32"/>
  <c r="I30" i="32"/>
  <c r="I38" i="32"/>
  <c r="I22" i="24"/>
  <c r="H32" i="32"/>
  <c r="I22" i="32"/>
  <c r="I17" i="32"/>
  <c r="H22" i="32"/>
  <c r="H37" i="32"/>
  <c r="I37" i="32"/>
  <c r="H38" i="32"/>
  <c r="H17" i="32"/>
  <c r="I17" i="33"/>
  <c r="H17" i="33"/>
  <c r="I22" i="33"/>
  <c r="D49" i="31" l="1"/>
  <c r="I24" i="33"/>
  <c r="I25" i="33"/>
  <c r="C44" i="31"/>
  <c r="I25" i="32"/>
  <c r="I24" i="32"/>
  <c r="H24" i="32"/>
  <c r="H25" i="32"/>
  <c r="H19" i="26"/>
  <c r="I39" i="32"/>
  <c r="O39" i="33"/>
  <c r="N32" i="33"/>
  <c r="E28" i="31"/>
  <c r="I20" i="26"/>
  <c r="I18" i="26"/>
  <c r="I16" i="26"/>
  <c r="E24" i="31"/>
  <c r="H16" i="26"/>
  <c r="H20" i="26"/>
  <c r="I17" i="26"/>
  <c r="I26" i="24"/>
  <c r="C49" i="31" l="1"/>
  <c r="I32" i="26"/>
  <c r="I32" i="33"/>
  <c r="H32" i="33"/>
  <c r="I52" i="30"/>
  <c r="H52" i="30"/>
  <c r="I47" i="30"/>
  <c r="H47" i="30"/>
  <c r="I37" i="33"/>
  <c r="I32" i="32"/>
  <c r="O32" i="33"/>
  <c r="H39" i="32"/>
  <c r="I23" i="26"/>
  <c r="I39" i="33" l="1"/>
  <c r="I54" i="30"/>
  <c r="H54" i="30"/>
  <c r="O40" i="33"/>
  <c r="I40" i="32"/>
  <c r="F58" i="32"/>
  <c r="F57" i="32"/>
  <c r="H40" i="32"/>
  <c r="E33" i="31"/>
  <c r="H55" i="30" l="1"/>
  <c r="I40" i="33"/>
  <c r="E15" i="31" l="1"/>
  <c r="I28" i="26"/>
  <c r="N37" i="33"/>
  <c r="H22" i="33"/>
  <c r="D37" i="33"/>
  <c r="H37" i="33" s="1"/>
  <c r="D24" i="33"/>
  <c r="H24" i="33" s="1"/>
  <c r="D39" i="33" l="1"/>
  <c r="N39" i="33"/>
  <c r="D25" i="33"/>
  <c r="H28" i="26" l="1"/>
  <c r="H39" i="33"/>
  <c r="D25" i="25"/>
  <c r="H25" i="25" s="1"/>
  <c r="H25" i="33"/>
  <c r="D40" i="33"/>
  <c r="N40" i="33"/>
  <c r="H23" i="26"/>
  <c r="D32" i="26"/>
  <c r="H32" i="26" s="1"/>
  <c r="D34" i="24" l="1"/>
  <c r="H32" i="24"/>
  <c r="H40" i="33"/>
  <c r="D26" i="25"/>
  <c r="H26" i="25" s="1"/>
  <c r="H34" i="24" l="1"/>
  <c r="E34" i="24"/>
  <c r="I32" i="24"/>
  <c r="D35" i="24" l="1"/>
  <c r="E37" i="24"/>
  <c r="I37" i="24" s="1"/>
  <c r="I35" i="24"/>
  <c r="I34" i="24"/>
  <c r="E38" i="24" l="1"/>
  <c r="D37" i="24"/>
  <c r="H35" i="24"/>
  <c r="H37" i="24" l="1"/>
  <c r="D38" i="24"/>
  <c r="H38" i="24" s="1"/>
  <c r="I38" i="24" s="1"/>
</calcChain>
</file>

<file path=xl/sharedStrings.xml><?xml version="1.0" encoding="utf-8"?>
<sst xmlns="http://schemas.openxmlformats.org/spreadsheetml/2006/main" count="774" uniqueCount="303">
  <si>
    <t>MADHYA GUJARAT VIJ COMPANY LIMITED</t>
  </si>
  <si>
    <t>Industrial</t>
  </si>
  <si>
    <t>Residential</t>
  </si>
  <si>
    <t>Commercial</t>
  </si>
  <si>
    <t>H. T.</t>
  </si>
  <si>
    <t>Agricultural</t>
  </si>
  <si>
    <t>[B]</t>
  </si>
  <si>
    <t>Liecence</t>
  </si>
  <si>
    <t>Total H.T. + E.H.T.</t>
  </si>
  <si>
    <t>Other [Specify]</t>
  </si>
  <si>
    <t>Total L.T. Excluding Agricultural</t>
  </si>
  <si>
    <t>Total L. T. Including Agricultural</t>
  </si>
  <si>
    <t>Total H.T. + E.H.T. + L. T.</t>
  </si>
  <si>
    <t>Rs. In Crore</t>
  </si>
  <si>
    <t>Quarterly</t>
  </si>
  <si>
    <t>Cummulative</t>
  </si>
  <si>
    <t>Current Year</t>
  </si>
  <si>
    <t>% Change</t>
  </si>
  <si>
    <t>SALES REALISATION</t>
  </si>
  <si>
    <t>SALES REVENUE AMOUNT AND PAISE / UNIT</t>
  </si>
  <si>
    <t>III - SALES AND REVENUE DATA</t>
  </si>
  <si>
    <t>Paise / kwh</t>
  </si>
  <si>
    <t>[ 5 ]</t>
  </si>
  <si>
    <t>M.KWH</t>
  </si>
  <si>
    <t>NOS. OF CONSUMERS AND UNIT SOLD</t>
  </si>
  <si>
    <t>Employees Cost</t>
  </si>
  <si>
    <t>Interest</t>
  </si>
  <si>
    <t>Repairs and Maintenance</t>
  </si>
  <si>
    <t>Depreciation</t>
  </si>
  <si>
    <t>Admin. And General Expenditure</t>
  </si>
  <si>
    <t>Total Cost Excluding Profit / Return</t>
  </si>
  <si>
    <t>Capital Expenditure</t>
  </si>
  <si>
    <t>New Long Term Borrowings</t>
  </si>
  <si>
    <t>Agricultural Subsidy Received</t>
  </si>
  <si>
    <t>Total [7 to 13]</t>
  </si>
  <si>
    <t>%</t>
  </si>
  <si>
    <t>Paise / KWH</t>
  </si>
  <si>
    <t>UNIT SOLD PER CONSUMER</t>
  </si>
  <si>
    <t>KWH</t>
  </si>
  <si>
    <t>[A]</t>
  </si>
  <si>
    <t>SALES REALISATION - FIXED CHARGES</t>
  </si>
  <si>
    <t>SALES REVENUE FIXED AND ENERGY CHARGE PAISE / UNIT AND UNITS SOLD PER CONSUMER</t>
  </si>
  <si>
    <t>FINANCIAL DATA - 3</t>
  </si>
  <si>
    <t>I - KEY PARAMETERS</t>
  </si>
  <si>
    <t>[ 3 ]</t>
  </si>
  <si>
    <t>NOS. OF UNITS SOLD</t>
  </si>
  <si>
    <t>[C]</t>
  </si>
  <si>
    <t>[D]</t>
  </si>
  <si>
    <t>POWER PURCHASE</t>
  </si>
  <si>
    <t>Total Purchase of Power</t>
  </si>
  <si>
    <t>ENERGY BALANCE SHEET</t>
  </si>
  <si>
    <t>Total Generation + Purchase of Power</t>
  </si>
  <si>
    <t>Units Sent Out</t>
  </si>
  <si>
    <t>T &amp; D Loss [4] / [2] * 100</t>
  </si>
  <si>
    <t>SALES, BILLING AND REALISATION</t>
  </si>
  <si>
    <t>Billed [Metered + Unmetered] with E. D.</t>
  </si>
  <si>
    <t>Billed - Theft Assessment</t>
  </si>
  <si>
    <t>Total Billed [1 + 2]</t>
  </si>
  <si>
    <t>Amount realised [Metered + Unmetered] with E. D.</t>
  </si>
  <si>
    <t>Amount realised against Theft of Energy</t>
  </si>
  <si>
    <t>Total Amount realised [4 + 5]</t>
  </si>
  <si>
    <t>Amount realised as % of amount billed [6] / [3]</t>
  </si>
  <si>
    <t>MUS</t>
  </si>
  <si>
    <t>Rs. In Crores</t>
  </si>
  <si>
    <t>I</t>
  </si>
  <si>
    <t>II</t>
  </si>
  <si>
    <t>III</t>
  </si>
  <si>
    <t>Previous Year</t>
  </si>
  <si>
    <t>POWER SUPPLY POSITION</t>
  </si>
  <si>
    <t>[ 1 ]</t>
  </si>
  <si>
    <t>Cost at Bus Bar</t>
  </si>
  <si>
    <t>Costo of Supply at EHT [at 66 KV]</t>
  </si>
  <si>
    <t>Cost of Supply at LT [at 11 KV]</t>
  </si>
  <si>
    <t>Cost of Supply at HT [at 11 KV]</t>
  </si>
  <si>
    <t>L. T.</t>
  </si>
  <si>
    <t>Average Sales Realisation</t>
  </si>
  <si>
    <t>Special Observation on above points</t>
  </si>
  <si>
    <t>COST OF SUPPLY</t>
  </si>
  <si>
    <t>Rs. /KWH</t>
  </si>
  <si>
    <t>COST OF SUPPLY - 2</t>
  </si>
  <si>
    <t>II - KEY PARAMETERS</t>
  </si>
  <si>
    <t>[ 2 ]</t>
  </si>
  <si>
    <t>Nos.</t>
  </si>
  <si>
    <t>Railway</t>
  </si>
  <si>
    <t>Previous Years</t>
  </si>
  <si>
    <t>REVENUE</t>
  </si>
  <si>
    <t>Sale of Electricity</t>
  </si>
  <si>
    <t>Misc. Revenue Recovery</t>
  </si>
  <si>
    <t>Other Income</t>
  </si>
  <si>
    <t>EXPENSES</t>
  </si>
  <si>
    <t>Operating Expenses</t>
  </si>
  <si>
    <t>Fixed</t>
  </si>
  <si>
    <t>Variable</t>
  </si>
  <si>
    <t>Fuel Expense</t>
  </si>
  <si>
    <t>Employee Cost</t>
  </si>
  <si>
    <t>Administrative and General Expenses</t>
  </si>
  <si>
    <t>Other Operating Costs</t>
  </si>
  <si>
    <t>Other Expenses [Prior Period]</t>
  </si>
  <si>
    <t>Less : Expenses Capitalized</t>
  </si>
  <si>
    <t>Surplus [deficit] excluding rate of return</t>
  </si>
  <si>
    <t>IV - FINANCIAL DATA</t>
  </si>
  <si>
    <t>NOS. OF CONSUMERS [WITHOUT PDC]</t>
  </si>
  <si>
    <t>Railways</t>
  </si>
  <si>
    <t>Agricultural [Metered + Unmetered]</t>
  </si>
  <si>
    <t>SALES REALISATION - ENERGY CHARGES</t>
  </si>
  <si>
    <t>Total H.T. + E.H.T. + L. T. [WITHOUT P.D.C.]</t>
  </si>
  <si>
    <t>Current Year [Provisional]</t>
  </si>
  <si>
    <t>SALES REALISATION WITHOUT E. D.</t>
  </si>
  <si>
    <t>Sales Amount [Without E. D.] [Incl. T.C/FCA]</t>
  </si>
  <si>
    <t>Agricultural [Including Tariff Comp.]/[FPPPA]</t>
  </si>
  <si>
    <t>Power Purchase Costs net of trading Credit</t>
  </si>
  <si>
    <t>Purchase from GUVNL [Net of Trading Credit &amp; UI]</t>
  </si>
  <si>
    <t>Metered + Estimated Unmetered &amp; Unbilled Sales</t>
  </si>
  <si>
    <t>Purchase from Central Sector</t>
  </si>
  <si>
    <t>[a] Share</t>
  </si>
  <si>
    <t>[b] Actual Purchase</t>
  </si>
  <si>
    <t>T&amp;D Losses [2-3]</t>
  </si>
  <si>
    <t>6a</t>
  </si>
  <si>
    <t>Expenses Capitalized</t>
  </si>
  <si>
    <t>Cost of Power Purchase as % of Total Cost [1]/[8]</t>
  </si>
  <si>
    <t>Others [Water Works / Public Lighting]</t>
  </si>
  <si>
    <t>Total Income</t>
  </si>
  <si>
    <t>SALES REVENUE BILLED :</t>
  </si>
  <si>
    <t>Purchase From CPPS/Wind Farms/Solar</t>
  </si>
  <si>
    <t>Average Cost of Purchase of Power [Net]</t>
  </si>
  <si>
    <t>Other Debits &amp; Prior Period Adjustment</t>
  </si>
  <si>
    <t>Cost of Power Purchase [Net]</t>
  </si>
  <si>
    <t>Government Subsidy  FOR AG.</t>
  </si>
  <si>
    <t>NOTE  : Power Purchase Cost is based on provisional bills received from GUVNL.</t>
  </si>
  <si>
    <t xml:space="preserve">                  </t>
  </si>
  <si>
    <t>SR</t>
  </si>
  <si>
    <t>CATEGORY</t>
  </si>
  <si>
    <t>BOARD CHARGE</t>
  </si>
  <si>
    <t>B. CHG(THEFT)</t>
  </si>
  <si>
    <t>MIN CHG DIS.</t>
  </si>
  <si>
    <t>ELE. DUTY</t>
  </si>
  <si>
    <t>TAX ON SALE</t>
  </si>
  <si>
    <t>RENT</t>
  </si>
  <si>
    <t>SUNDRY CHG.</t>
  </si>
  <si>
    <t>D. P. C.</t>
  </si>
  <si>
    <t>ASSESSMENT</t>
  </si>
  <si>
    <t>=========================================================================================================================================</t>
  </si>
  <si>
    <t>General Lighting Purpose</t>
  </si>
  <si>
    <t>Manufacturing &amp; Service Industries</t>
  </si>
  <si>
    <t>TEMP</t>
  </si>
  <si>
    <t>TOTAL</t>
  </si>
  <si>
    <t>Water Works</t>
  </si>
  <si>
    <t>Street Light</t>
  </si>
  <si>
    <t>PDC</t>
  </si>
  <si>
    <t>UNCONNECTED</t>
  </si>
  <si>
    <t>NON-CONS</t>
  </si>
  <si>
    <t>TOT(NORMAL)</t>
  </si>
  <si>
    <t>TOT(PCD+UC)</t>
  </si>
  <si>
    <t>TOT(TEMP+NON)</t>
  </si>
  <si>
    <t>GRAND TOTAL</t>
  </si>
  <si>
    <r>
      <t xml:space="preserve">BREAK-UP OF BOARD CHARGES FROM </t>
    </r>
    <r>
      <rPr>
        <sz val="12"/>
        <color theme="1"/>
        <rFont val="Courier New"/>
        <family val="3"/>
      </rPr>
      <t>Apr</t>
    </r>
    <r>
      <rPr>
        <b/>
        <sz val="12"/>
        <color theme="1"/>
        <rFont val="Courier New"/>
        <family val="3"/>
      </rPr>
      <t>-</t>
    </r>
    <r>
      <rPr>
        <sz val="12"/>
        <color theme="1"/>
        <rFont val="Courier New"/>
        <family val="3"/>
      </rPr>
      <t xml:space="preserve">2014 </t>
    </r>
    <r>
      <rPr>
        <b/>
        <sz val="12"/>
        <color theme="1"/>
        <rFont val="Courier New"/>
        <family val="3"/>
      </rPr>
      <t xml:space="preserve">TO </t>
    </r>
    <r>
      <rPr>
        <sz val="12"/>
        <color theme="1"/>
        <rFont val="Courier New"/>
        <family val="3"/>
      </rPr>
      <t>Jun</t>
    </r>
    <r>
      <rPr>
        <b/>
        <sz val="12"/>
        <color theme="1"/>
        <rFont val="Courier New"/>
        <family val="3"/>
      </rPr>
      <t>-</t>
    </r>
    <r>
      <rPr>
        <sz val="12"/>
        <color theme="1"/>
        <rFont val="Courier New"/>
        <family val="3"/>
      </rPr>
      <t>2014</t>
    </r>
  </si>
  <si>
    <t>CONSUMERS</t>
  </si>
  <si>
    <t>UNITS BILLED</t>
  </si>
  <si>
    <t>FIXED-CHRG</t>
  </si>
  <si>
    <t>ENEG-CHRG</t>
  </si>
  <si>
    <t>FUEL-COST</t>
  </si>
  <si>
    <t>ANNUAL-CHG</t>
  </si>
  <si>
    <t xml:space="preserve">PRO-BILL </t>
  </si>
  <si>
    <t>DEBIT-ADJ</t>
  </si>
  <si>
    <t>BOARD-CHG</t>
  </si>
  <si>
    <t>TOT(PDC+UN)</t>
  </si>
  <si>
    <r>
      <t xml:space="preserve">LT C. G. L. FROM </t>
    </r>
    <r>
      <rPr>
        <sz val="10"/>
        <rFont val="Arial"/>
        <family val="2"/>
      </rPr>
      <t>Apr</t>
    </r>
    <r>
      <rPr>
        <b/>
        <sz val="11"/>
        <color theme="1"/>
        <rFont val="Calibri"/>
        <family val="2"/>
        <scheme val="minor"/>
      </rPr>
      <t>-</t>
    </r>
    <r>
      <rPr>
        <sz val="10"/>
        <rFont val="Arial"/>
        <family val="2"/>
      </rPr>
      <t xml:space="preserve">2014 </t>
    </r>
    <r>
      <rPr>
        <b/>
        <sz val="11"/>
        <color theme="1"/>
        <rFont val="Calibri"/>
        <family val="2"/>
        <scheme val="minor"/>
      </rPr>
      <t xml:space="preserve">TO </t>
    </r>
    <r>
      <rPr>
        <sz val="10"/>
        <rFont val="Arial"/>
        <family val="2"/>
      </rPr>
      <t>Jun</t>
    </r>
    <r>
      <rPr>
        <b/>
        <sz val="11"/>
        <color theme="1"/>
        <rFont val="Calibri"/>
        <family val="2"/>
        <scheme val="minor"/>
      </rPr>
      <t>-</t>
    </r>
    <r>
      <rPr>
        <sz val="10"/>
        <rFont val="Arial"/>
        <family val="2"/>
      </rPr>
      <t>2014</t>
    </r>
  </si>
  <si>
    <r>
      <t xml:space="preserve">LAST MONTH END DATE : </t>
    </r>
    <r>
      <rPr>
        <sz val="12"/>
        <color theme="1"/>
        <rFont val="Courier New"/>
        <family val="3"/>
      </rPr>
      <t>30-06-2014</t>
    </r>
  </si>
  <si>
    <r>
      <t xml:space="preserve">PERIOD: </t>
    </r>
    <r>
      <rPr>
        <sz val="12"/>
        <color theme="1"/>
        <rFont val="Courier New"/>
        <family val="3"/>
      </rPr>
      <t>Apr</t>
    </r>
    <r>
      <rPr>
        <b/>
        <sz val="12"/>
        <color theme="1"/>
        <rFont val="Courier New"/>
        <family val="3"/>
      </rPr>
      <t>-</t>
    </r>
    <r>
      <rPr>
        <sz val="12"/>
        <color theme="1"/>
        <rFont val="Courier New"/>
        <family val="3"/>
      </rPr>
      <t xml:space="preserve">2014 </t>
    </r>
    <r>
      <rPr>
        <b/>
        <sz val="12"/>
        <color theme="1"/>
        <rFont val="Courier New"/>
        <family val="3"/>
      </rPr>
      <t xml:space="preserve">TO </t>
    </r>
    <r>
      <rPr>
        <sz val="12"/>
        <color theme="1"/>
        <rFont val="Courier New"/>
        <family val="3"/>
      </rPr>
      <t>Jun</t>
    </r>
    <r>
      <rPr>
        <b/>
        <sz val="12"/>
        <color theme="1"/>
        <rFont val="Courier New"/>
        <family val="3"/>
      </rPr>
      <t>-</t>
    </r>
    <r>
      <rPr>
        <sz val="12"/>
        <color theme="1"/>
        <rFont val="Courier New"/>
        <family val="3"/>
      </rPr>
      <t>2014</t>
    </r>
  </si>
  <si>
    <r>
      <t xml:space="preserve">PROCESSED ON: </t>
    </r>
    <r>
      <rPr>
        <sz val="12"/>
        <color theme="1"/>
        <rFont val="Courier New"/>
        <family val="3"/>
      </rPr>
      <t>18-Dec-2014</t>
    </r>
  </si>
  <si>
    <r>
      <t xml:space="preserve">COM: </t>
    </r>
    <r>
      <rPr>
        <sz val="12"/>
        <color theme="1"/>
        <rFont val="Courier New"/>
        <family val="3"/>
      </rPr>
      <t>2 MGVCL</t>
    </r>
  </si>
  <si>
    <r>
      <t xml:space="preserve">CIR: </t>
    </r>
    <r>
      <rPr>
        <sz val="12"/>
        <color theme="1"/>
        <rFont val="Courier New"/>
        <family val="3"/>
      </rPr>
      <t>All</t>
    </r>
  </si>
  <si>
    <r>
      <t xml:space="preserve">DIV: </t>
    </r>
    <r>
      <rPr>
        <sz val="12"/>
        <color theme="1"/>
        <rFont val="Courier New"/>
        <family val="3"/>
      </rPr>
      <t>All</t>
    </r>
  </si>
  <si>
    <r>
      <t xml:space="preserve">SUB: </t>
    </r>
    <r>
      <rPr>
        <sz val="12"/>
        <color theme="1"/>
        <rFont val="Courier New"/>
        <family val="3"/>
      </rPr>
      <t>All</t>
    </r>
  </si>
  <si>
    <t>OPEN. BAL</t>
  </si>
  <si>
    <t>COLLECTIONS</t>
  </si>
  <si>
    <t>CREDIT- ADJ</t>
  </si>
  <si>
    <t>TANS-FROM</t>
  </si>
  <si>
    <t>TANS-TO</t>
  </si>
  <si>
    <t>CL. BALANCE</t>
  </si>
  <si>
    <t>UNPOSTED</t>
  </si>
  <si>
    <t>TOT(NOR+UNPOST)</t>
  </si>
  <si>
    <r>
      <t xml:space="preserve">CREDIT ADJUSTMENT ( LT ) FOR : </t>
    </r>
    <r>
      <rPr>
        <sz val="10"/>
        <rFont val="Arial"/>
        <family val="2"/>
      </rPr>
      <t>Apr</t>
    </r>
    <r>
      <rPr>
        <b/>
        <sz val="11"/>
        <color theme="1"/>
        <rFont val="Calibri"/>
        <family val="2"/>
        <scheme val="minor"/>
      </rPr>
      <t>-</t>
    </r>
    <r>
      <rPr>
        <sz val="10"/>
        <rFont val="Arial"/>
        <family val="2"/>
      </rPr>
      <t xml:space="preserve">2014 </t>
    </r>
    <r>
      <rPr>
        <b/>
        <sz val="11"/>
        <color theme="1"/>
        <rFont val="Calibri"/>
        <family val="2"/>
        <scheme val="minor"/>
      </rPr>
      <t xml:space="preserve">TO </t>
    </r>
    <r>
      <rPr>
        <sz val="10"/>
        <rFont val="Arial"/>
        <family val="2"/>
      </rPr>
      <t>Jun</t>
    </r>
    <r>
      <rPr>
        <b/>
        <sz val="11"/>
        <color theme="1"/>
        <rFont val="Calibri"/>
        <family val="2"/>
        <scheme val="minor"/>
      </rPr>
      <t>-</t>
    </r>
    <r>
      <rPr>
        <sz val="10"/>
        <rFont val="Arial"/>
        <family val="2"/>
      </rPr>
      <t>2014</t>
    </r>
  </si>
  <si>
    <t>CREDIT ADJ.</t>
  </si>
  <si>
    <t xml:space="preserve">NON-CASH </t>
  </si>
  <si>
    <t>PAY-FROM</t>
  </si>
  <si>
    <t>PROVISIONAL</t>
  </si>
  <si>
    <t>&lt;-----</t>
  </si>
  <si>
    <t>RELIEF</t>
  </si>
  <si>
    <t>-----&gt;</t>
  </si>
  <si>
    <t>RCPT-CLEARED</t>
  </si>
  <si>
    <t>( BC )</t>
  </si>
  <si>
    <t>ADJ.</t>
  </si>
  <si>
    <t>OTHER-OFFICE</t>
  </si>
  <si>
    <t>BILLING</t>
  </si>
  <si>
    <t>ELE-DUTY</t>
  </si>
  <si>
    <t>ANGAN/AMNST</t>
  </si>
  <si>
    <t>BREAK-UP OF BOARD CHARGES</t>
  </si>
  <si>
    <t>---------------------------------------------------------------------------------------------------------------------------------------------------------</t>
  </si>
  <si>
    <t>SR.</t>
  </si>
  <si>
    <t>Category</t>
  </si>
  <si>
    <t>Demand Charges</t>
  </si>
  <si>
    <t>Energy-Charges.</t>
  </si>
  <si>
    <t>Time-Charges.</t>
  </si>
  <si>
    <t>Fuel-Surcharge</t>
  </si>
  <si>
    <t>Annual./SFM Charges.</t>
  </si>
  <si>
    <t>PF-Charges</t>
  </si>
  <si>
    <t>Debit-Adj</t>
  </si>
  <si>
    <t>PF-Rebate</t>
  </si>
  <si>
    <t>Ehv-Rebate</t>
  </si>
  <si>
    <t>HT INDUSTRY</t>
  </si>
  <si>
    <t>TRACTION RL</t>
  </si>
  <si>
    <t>AGRICULTURE</t>
  </si>
  <si>
    <t>LICENSEES</t>
  </si>
  <si>
    <t>OTHERS</t>
  </si>
  <si>
    <t>INTER-STATE</t>
  </si>
  <si>
    <t>DADRA NAGAR</t>
  </si>
  <si>
    <t>P.D.C</t>
  </si>
  <si>
    <t>WATER WORKS</t>
  </si>
  <si>
    <t>Grand Total</t>
  </si>
  <si>
    <t>Q1 2014</t>
  </si>
  <si>
    <t>Q1 2013</t>
  </si>
  <si>
    <t xml:space="preserve">Metered </t>
  </si>
  <si>
    <t>Unmetered</t>
  </si>
  <si>
    <t>Agricultural (Incl. Tariff Comp.)</t>
  </si>
  <si>
    <t>Misc. Revenue Related Recovery</t>
  </si>
  <si>
    <t>[ 4]</t>
  </si>
  <si>
    <t>[ 6 ]</t>
  </si>
  <si>
    <t>[7]</t>
  </si>
  <si>
    <t>Average Cost of Supply per unit of sales</t>
  </si>
  <si>
    <t>C.C.drawl at the end of the Quarter</t>
  </si>
  <si>
    <t>Misc. If any</t>
  </si>
  <si>
    <t xml:space="preserve">Total Expenses 1 to 13] </t>
  </si>
  <si>
    <t xml:space="preserve"> </t>
  </si>
  <si>
    <t>NPT/GERC REPORT/APRIL, 2017 TO JUNE'2017</t>
  </si>
  <si>
    <t>April, 2024 to June, 2024</t>
  </si>
  <si>
    <t>MGVCL</t>
  </si>
  <si>
    <t>V  -   DISTRIBUTION - KEY DATA</t>
  </si>
  <si>
    <t>FY 2024-25 Q-I (Apr-24 TO Jun-24)</t>
  </si>
  <si>
    <t>Meter testing and details of non-working defective meters</t>
  </si>
  <si>
    <t>(A)</t>
  </si>
  <si>
    <t>Meter testing</t>
  </si>
  <si>
    <t>Total capacity of laboratory</t>
  </si>
  <si>
    <t>Tested during the period</t>
  </si>
  <si>
    <t>Pending for testing at the end of the period</t>
  </si>
  <si>
    <t>Single Phase</t>
  </si>
  <si>
    <t>No.</t>
  </si>
  <si>
    <t>Three Phase</t>
  </si>
  <si>
    <t>Total</t>
  </si>
  <si>
    <t>(B)</t>
  </si>
  <si>
    <t>Non-working/ Defective meters</t>
  </si>
  <si>
    <t>Defected - op.balance</t>
  </si>
  <si>
    <t>Added</t>
  </si>
  <si>
    <t>Total to be attended</t>
  </si>
  <si>
    <t>Replaced / repaired</t>
  </si>
  <si>
    <t>Pending at the end of the period</t>
  </si>
  <si>
    <t>Since the nos. of pending untested meters are normally quite high, action being taken by DISCOMs to increase the nos. of test benches at various locations so that almost nil outstanding balance should accrue.</t>
  </si>
  <si>
    <t>MGVCL  -  V  -  DISTRIBUTION - KEY DATA</t>
  </si>
  <si>
    <t xml:space="preserve">Dist losses in Urban&gt;25%, Industrial&gt;10% and GIDC&gt;5% feeders      </t>
  </si>
  <si>
    <t>Circle</t>
  </si>
  <si>
    <t>Q-I-APR-24 TO JUN-24</t>
  </si>
  <si>
    <t>Q-I-APR-23 TO JUN-23</t>
  </si>
  <si>
    <t>Nos of feeders having more than 5% where losses increased in current period</t>
  </si>
  <si>
    <t>Reason thereof and action being taken</t>
  </si>
  <si>
    <t xml:space="preserve">Total nos. of feeders     </t>
  </si>
  <si>
    <t xml:space="preserve">Nos. of feeders having losses more than 5%     </t>
  </si>
  <si>
    <t xml:space="preserve">Overall % losses    </t>
  </si>
  <si>
    <t>GIDC</t>
  </si>
  <si>
    <t>Baroda O&amp;M</t>
  </si>
  <si>
    <t>Various steps are being taken to reduce the losses of feeder having high losses</t>
  </si>
  <si>
    <t>Anand</t>
  </si>
  <si>
    <t>5+1*</t>
  </si>
  <si>
    <t>3 + 1*</t>
  </si>
  <si>
    <t>Nadiad</t>
  </si>
  <si>
    <t>Baroda City</t>
  </si>
  <si>
    <t>Godhra</t>
  </si>
  <si>
    <t>4+1*</t>
  </si>
  <si>
    <t>10+2*</t>
  </si>
  <si>
    <t>Nos of feeders having more than 25% where losses increased in current period</t>
  </si>
  <si>
    <t xml:space="preserve">Nos. of feeders having losses more than 25%     </t>
  </si>
  <si>
    <t>URBAN</t>
  </si>
  <si>
    <t>4+2*</t>
  </si>
  <si>
    <t>2 + 1*</t>
  </si>
  <si>
    <t>14+1*</t>
  </si>
  <si>
    <t>16+1*</t>
  </si>
  <si>
    <t>66+2*</t>
  </si>
  <si>
    <t>49 + 5*</t>
  </si>
  <si>
    <t>17+1*</t>
  </si>
  <si>
    <t>117+7*</t>
  </si>
  <si>
    <t>96 + 6*</t>
  </si>
  <si>
    <t>Nos of feeders having more than 10% where losses increased in current period</t>
  </si>
  <si>
    <t xml:space="preserve">Nos. of feeders having losses more than 10%     </t>
  </si>
  <si>
    <t>IND</t>
  </si>
  <si>
    <t>0+1*</t>
  </si>
  <si>
    <t>1*</t>
  </si>
  <si>
    <t>April, 2025 to June, 2025</t>
  </si>
  <si>
    <t>Q-I-APR-25 TO JUN-25</t>
  </si>
  <si>
    <t>3+1*</t>
  </si>
  <si>
    <t>* Newly created feeders</t>
  </si>
  <si>
    <t>2+2*</t>
  </si>
  <si>
    <t>39+13*</t>
  </si>
  <si>
    <t>74+15*</t>
  </si>
  <si>
    <t>FY 2025-26 Q-I (Apr-25 TO Jun-25)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</si>
</sst>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409]mmm\-yy;@"/>
  </numFmts>
  <fonts count="63" x14ac:knownFonts="1">
    <font>
      <sz val="10"/>
      <name val="Arial"/>
    </font>
    <font>
      <sz val="11"/>
      <color theme="1"/>
      <name val="Calibri"/>
      <family val="2"/>
      <scheme val="minor"/>
    </font>
    <font>
      <sz val="11"/>
      <color theme="1"/>
      <name val="Calibri"/>
      <family val="2"/>
      <scheme val="minor"/>
    </font>
    <font>
      <sz val="8"/>
      <name val="Arial"/>
      <family val="2"/>
    </font>
    <font>
      <b/>
      <sz val="14"/>
      <name val="Bookman Old Style"/>
      <family val="1"/>
    </font>
    <font>
      <b/>
      <sz val="22"/>
      <name val="Bookman Old Style"/>
      <family val="1"/>
    </font>
    <font>
      <b/>
      <sz val="24"/>
      <name val="Bookman Old Style"/>
      <family val="1"/>
    </font>
    <font>
      <sz val="10"/>
      <name val="Arial"/>
      <family val="2"/>
    </font>
    <font>
      <sz val="16"/>
      <name val="Arial"/>
      <family val="2"/>
    </font>
    <font>
      <b/>
      <sz val="22"/>
      <name val="Algerian"/>
      <family val="5"/>
    </font>
    <font>
      <b/>
      <sz val="18"/>
      <name val="Bookman Old Style"/>
      <family val="1"/>
    </font>
    <font>
      <b/>
      <sz val="20"/>
      <name val="Arial"/>
      <family val="2"/>
    </font>
    <font>
      <sz val="18"/>
      <name val="Arial"/>
      <family val="2"/>
    </font>
    <font>
      <b/>
      <sz val="14"/>
      <color theme="1"/>
      <name val="Bookman Old Style"/>
      <family val="1"/>
    </font>
    <font>
      <b/>
      <sz val="18"/>
      <color theme="1"/>
      <name val="Bookman Old Style"/>
      <family val="1"/>
    </font>
    <font>
      <sz val="16"/>
      <color theme="1"/>
      <name val="Arial"/>
      <family val="2"/>
    </font>
    <font>
      <b/>
      <sz val="16"/>
      <color theme="1"/>
      <name val="Bookman Old Style"/>
      <family val="1"/>
    </font>
    <font>
      <sz val="10"/>
      <color theme="1"/>
      <name val="Arial"/>
      <family val="2"/>
    </font>
    <font>
      <b/>
      <sz val="11"/>
      <color theme="1"/>
      <name val="Calibri"/>
      <family val="2"/>
      <scheme val="minor"/>
    </font>
    <font>
      <b/>
      <sz val="12"/>
      <color theme="1"/>
      <name val="Courier New"/>
      <family val="3"/>
    </font>
    <font>
      <sz val="12"/>
      <color theme="1"/>
      <name val="Courier New"/>
      <family val="3"/>
    </font>
    <font>
      <b/>
      <sz val="10"/>
      <color theme="1"/>
      <name val="Courier New"/>
      <family val="3"/>
    </font>
    <font>
      <sz val="10"/>
      <color theme="1"/>
      <name val="Courier New"/>
      <family val="3"/>
    </font>
    <font>
      <b/>
      <sz val="26"/>
      <color theme="1"/>
      <name val="Bookman Old Style"/>
      <family val="1"/>
    </font>
    <font>
      <b/>
      <sz val="22"/>
      <color theme="1"/>
      <name val="Algerian"/>
      <family val="5"/>
    </font>
    <font>
      <b/>
      <sz val="22"/>
      <color theme="1"/>
      <name val="Bookman Old Style"/>
      <family val="1"/>
    </font>
    <font>
      <b/>
      <sz val="20"/>
      <color theme="1"/>
      <name val="Arial"/>
      <family val="2"/>
    </font>
    <font>
      <sz val="18"/>
      <color theme="1"/>
      <name val="Arial"/>
      <family val="2"/>
    </font>
    <font>
      <b/>
      <sz val="8"/>
      <color theme="1"/>
      <name val="Bookman Old Style"/>
      <family val="1"/>
    </font>
    <font>
      <b/>
      <sz val="26"/>
      <color theme="1"/>
      <name val="Algerian"/>
      <family val="5"/>
    </font>
    <font>
      <b/>
      <sz val="20"/>
      <color theme="1"/>
      <name val="Bookman Old Style"/>
      <family val="1"/>
    </font>
    <font>
      <b/>
      <sz val="24"/>
      <color theme="1"/>
      <name val="Bookman Old Style"/>
      <family val="1"/>
    </font>
    <font>
      <b/>
      <sz val="24"/>
      <color theme="1"/>
      <name val="Algerian"/>
      <family val="5"/>
    </font>
    <font>
      <b/>
      <sz val="14"/>
      <color theme="1"/>
      <name val="Arial"/>
      <family val="2"/>
    </font>
    <font>
      <b/>
      <sz val="12"/>
      <color theme="1"/>
      <name val="Bookman Old Style"/>
      <family val="1"/>
    </font>
    <font>
      <b/>
      <sz val="18"/>
      <color theme="1"/>
      <name val="Arial"/>
      <family val="2"/>
    </font>
    <font>
      <sz val="14"/>
      <color theme="1"/>
      <name val="Arial"/>
      <family val="2"/>
    </font>
    <font>
      <b/>
      <sz val="16"/>
      <color theme="1"/>
      <name val="Arial"/>
      <family val="2"/>
    </font>
    <font>
      <sz val="20"/>
      <color theme="1"/>
      <name val="Arial"/>
      <family val="2"/>
    </font>
    <font>
      <sz val="10"/>
      <color theme="0"/>
      <name val="Arial"/>
      <family val="2"/>
    </font>
    <font>
      <sz val="16"/>
      <color theme="0"/>
      <name val="Arial"/>
      <family val="2"/>
    </font>
    <font>
      <b/>
      <sz val="14"/>
      <color theme="0"/>
      <name val="Bookman Old Style"/>
      <family val="1"/>
    </font>
    <font>
      <b/>
      <sz val="18"/>
      <color theme="0"/>
      <name val="Bookman Old Style"/>
      <family val="1"/>
    </font>
    <font>
      <sz val="10"/>
      <name val="Arial"/>
      <family val="2"/>
    </font>
    <font>
      <b/>
      <sz val="24"/>
      <name val="Leelawadee"/>
      <family val="2"/>
    </font>
    <font>
      <sz val="10"/>
      <name val="Leelawadee"/>
      <family val="2"/>
    </font>
    <font>
      <b/>
      <sz val="16"/>
      <name val="Leelawadee"/>
      <family val="2"/>
    </font>
    <font>
      <b/>
      <sz val="12"/>
      <name val="Leelawadee"/>
      <family val="2"/>
    </font>
    <font>
      <sz val="12"/>
      <name val="Leelawadee"/>
      <family val="2"/>
    </font>
    <font>
      <sz val="12"/>
      <color rgb="FF7030A0"/>
      <name val="Leelawadee"/>
      <family val="2"/>
    </font>
    <font>
      <b/>
      <sz val="10"/>
      <name val="Leelawadee"/>
      <family val="2"/>
    </font>
    <font>
      <sz val="12"/>
      <color rgb="FFFF0000"/>
      <name val="Leelawadee"/>
      <family val="2"/>
    </font>
    <font>
      <b/>
      <sz val="11"/>
      <name val="Leelawadee"/>
      <family val="2"/>
    </font>
    <font>
      <b/>
      <sz val="14"/>
      <name val="Leelawadee"/>
      <family val="2"/>
    </font>
    <font>
      <sz val="8"/>
      <name val="Leelawadee"/>
      <family val="2"/>
    </font>
    <font>
      <b/>
      <sz val="8"/>
      <name val="Leelawadee"/>
      <family val="2"/>
    </font>
    <font>
      <b/>
      <sz val="14"/>
      <color theme="1"/>
      <name val="Leelawadee"/>
      <family val="2"/>
    </font>
    <font>
      <b/>
      <sz val="10"/>
      <color theme="1"/>
      <name val="Leelawadee"/>
      <family val="2"/>
    </font>
    <font>
      <b/>
      <sz val="12"/>
      <color theme="1"/>
      <name val="Leelawadee"/>
      <family val="2"/>
    </font>
    <font>
      <sz val="10"/>
      <color theme="1"/>
      <name val="Leelawadee"/>
      <family val="2"/>
    </font>
    <font>
      <sz val="8"/>
      <color theme="1"/>
      <name val="Leelawadee"/>
      <family val="2"/>
    </font>
    <font>
      <b/>
      <sz val="8"/>
      <color theme="1"/>
      <name val="Leelawadee"/>
      <family val="2"/>
    </font>
    <font>
      <sz val="10"/>
      <color rgb="FFFF0000"/>
      <name val="Leelawadee"/>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6">
    <xf numFmtId="0" fontId="0" fillId="0" borderId="0"/>
    <xf numFmtId="0" fontId="7" fillId="0" borderId="0"/>
    <xf numFmtId="9" fontId="43" fillId="0" borderId="0" applyFont="0" applyFill="0" applyBorder="0" applyAlignment="0" applyProtection="0"/>
    <xf numFmtId="9" fontId="7" fillId="0" borderId="0" applyFont="0" applyFill="0" applyBorder="0" applyAlignment="0" applyProtection="0"/>
    <xf numFmtId="0" fontId="2" fillId="0" borderId="0"/>
    <xf numFmtId="0" fontId="1" fillId="0" borderId="0"/>
  </cellStyleXfs>
  <cellXfs count="476">
    <xf numFmtId="0" fontId="0" fillId="0" borderId="0" xfId="0"/>
    <xf numFmtId="0" fontId="4" fillId="0" borderId="2" xfId="0" applyFont="1" applyBorder="1" applyAlignment="1">
      <alignment horizontal="center" vertical="center" wrapText="1"/>
    </xf>
    <xf numFmtId="10" fontId="0" fillId="0" borderId="0" xfId="0" applyNumberFormat="1"/>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7" fillId="0" borderId="0" xfId="0" applyFont="1"/>
    <xf numFmtId="0" fontId="7" fillId="0" borderId="14" xfId="0" applyFont="1" applyBorder="1"/>
    <xf numFmtId="0" fontId="7" fillId="0" borderId="0" xfId="0" applyFont="1" applyBorder="1" applyAlignment="1">
      <alignment horizontal="left"/>
    </xf>
    <xf numFmtId="0" fontId="7" fillId="0" borderId="0" xfId="0" applyFont="1" applyBorder="1"/>
    <xf numFmtId="0" fontId="4" fillId="0" borderId="0" xfId="0" applyFont="1" applyFill="1" applyBorder="1" applyAlignment="1">
      <alignment horizontal="left" vertical="center" wrapText="1"/>
    </xf>
    <xf numFmtId="0" fontId="8" fillId="0" borderId="0" xfId="0" applyFont="1" applyBorder="1" applyAlignment="1">
      <alignment horizontal="right"/>
    </xf>
    <xf numFmtId="0" fontId="8" fillId="0" borderId="17" xfId="0" applyFont="1" applyBorder="1" applyAlignment="1">
      <alignment horizontal="right"/>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left" vertical="center" wrapText="1"/>
    </xf>
    <xf numFmtId="0" fontId="4" fillId="0" borderId="6"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0" fillId="0" borderId="0" xfId="0" applyFont="1"/>
    <xf numFmtId="0" fontId="11" fillId="0" borderId="0" xfId="0" applyFont="1"/>
    <xf numFmtId="0" fontId="14" fillId="0" borderId="1" xfId="0" applyFont="1" applyBorder="1" applyAlignment="1">
      <alignment horizontal="right" vertical="center" wrapText="1"/>
    </xf>
    <xf numFmtId="0" fontId="13" fillId="0" borderId="2" xfId="0" applyFont="1" applyBorder="1" applyAlignment="1">
      <alignment horizontal="center" vertical="center" wrapText="1"/>
    </xf>
    <xf numFmtId="2" fontId="14" fillId="0" borderId="1" xfId="0" applyNumberFormat="1" applyFont="1" applyBorder="1" applyAlignment="1">
      <alignment vertical="center" wrapText="1"/>
    </xf>
    <xf numFmtId="0" fontId="15" fillId="0" borderId="0" xfId="0" applyFont="1"/>
    <xf numFmtId="0" fontId="17" fillId="0" borderId="0" xfId="0" applyFont="1" applyBorder="1"/>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1" fontId="12" fillId="0" borderId="1" xfId="0" applyNumberFormat="1" applyFont="1" applyBorder="1"/>
    <xf numFmtId="0" fontId="12" fillId="0" borderId="1" xfId="0" applyFont="1" applyBorder="1"/>
    <xf numFmtId="0" fontId="13" fillId="0" borderId="20" xfId="0" applyFont="1" applyBorder="1" applyAlignment="1">
      <alignment vertical="center" wrapText="1"/>
    </xf>
    <xf numFmtId="2" fontId="14" fillId="0" borderId="1" xfId="0" applyNumberFormat="1" applyFont="1" applyFill="1" applyBorder="1" applyAlignment="1">
      <alignment horizontal="right" vertical="center" wrapText="1"/>
    </xf>
    <xf numFmtId="0" fontId="19" fillId="0" borderId="0" xfId="0" applyFont="1" applyAlignment="1">
      <alignment horizontal="left" wrapText="1"/>
    </xf>
    <xf numFmtId="0" fontId="19" fillId="0" borderId="0" xfId="0" applyFont="1" applyAlignment="1">
      <alignment horizontal="right" wrapText="1"/>
    </xf>
    <xf numFmtId="0" fontId="18" fillId="0" borderId="0" xfId="0" applyFont="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19" fillId="0" borderId="0" xfId="0" applyFont="1" applyAlignment="1">
      <alignment wrapText="1"/>
    </xf>
    <xf numFmtId="0" fontId="0" fillId="0" borderId="0" xfId="0" applyAlignment="1">
      <alignment wrapText="1"/>
    </xf>
    <xf numFmtId="0" fontId="21" fillId="0" borderId="0" xfId="0" applyFont="1" applyAlignment="1">
      <alignment wrapText="1"/>
    </xf>
    <xf numFmtId="0" fontId="22" fillId="0" borderId="0" xfId="0" applyFont="1" applyAlignment="1">
      <alignment horizontal="right" wrapText="1"/>
    </xf>
    <xf numFmtId="0" fontId="22" fillId="0" borderId="0" xfId="0" applyFont="1" applyAlignment="1">
      <alignment horizontal="center" wrapText="1"/>
    </xf>
    <xf numFmtId="0" fontId="22" fillId="0" borderId="0" xfId="0" applyFont="1" applyAlignment="1">
      <alignment horizontal="left" wrapText="1"/>
    </xf>
    <xf numFmtId="0" fontId="22" fillId="0" borderId="0" xfId="0" applyFont="1" applyAlignment="1">
      <alignment wrapText="1"/>
    </xf>
    <xf numFmtId="1" fontId="7" fillId="0" borderId="0" xfId="0" applyNumberFormat="1" applyFont="1"/>
    <xf numFmtId="2" fontId="12" fillId="0" borderId="1" xfId="0" applyNumberFormat="1" applyFont="1" applyBorder="1"/>
    <xf numFmtId="1" fontId="14" fillId="0" borderId="0" xfId="0" applyNumberFormat="1" applyFont="1" applyBorder="1" applyAlignment="1">
      <alignment horizontal="right" vertical="center" wrapText="1"/>
    </xf>
    <xf numFmtId="0" fontId="6" fillId="0" borderId="0" xfId="0" applyFont="1" applyAlignment="1">
      <alignment horizontal="center" vertical="center" wrapText="1"/>
    </xf>
    <xf numFmtId="0" fontId="13"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10" fontId="14" fillId="0" borderId="1" xfId="0" applyNumberFormat="1" applyFont="1" applyBorder="1" applyAlignment="1">
      <alignment horizontal="right" vertical="center" wrapText="1"/>
    </xf>
    <xf numFmtId="0" fontId="14" fillId="0" borderId="16" xfId="0" applyFont="1" applyBorder="1" applyAlignment="1">
      <alignment horizontal="right" vertical="center" wrapText="1"/>
    </xf>
    <xf numFmtId="0" fontId="13" fillId="0" borderId="1" xfId="0" applyFont="1" applyFill="1" applyBorder="1" applyAlignment="1">
      <alignment horizontal="center" vertical="center" wrapText="1"/>
    </xf>
    <xf numFmtId="0" fontId="15" fillId="0" borderId="0" xfId="0" applyFont="1" applyFill="1"/>
    <xf numFmtId="2" fontId="14" fillId="0" borderId="4" xfId="0" applyNumberFormat="1" applyFont="1" applyFill="1" applyBorder="1" applyAlignment="1">
      <alignment horizontal="right" vertical="center" wrapText="1"/>
    </xf>
    <xf numFmtId="2" fontId="14" fillId="0" borderId="2" xfId="0" applyNumberFormat="1" applyFont="1" applyFill="1" applyBorder="1" applyAlignment="1">
      <alignment horizontal="right" vertical="center" wrapText="1"/>
    </xf>
    <xf numFmtId="0" fontId="17" fillId="0" borderId="0" xfId="0" applyFont="1" applyFill="1"/>
    <xf numFmtId="0" fontId="23" fillId="0" borderId="0" xfId="0" applyFont="1" applyFill="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0" xfId="0" applyFont="1" applyFill="1"/>
    <xf numFmtId="0" fontId="14" fillId="0" borderId="0" xfId="0" applyFont="1" applyFill="1"/>
    <xf numFmtId="0" fontId="16" fillId="0"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center"/>
    </xf>
    <xf numFmtId="0" fontId="16" fillId="0" borderId="0" xfId="0" applyFont="1" applyFill="1" applyAlignment="1">
      <alignment horizontal="center" vertical="center" wrapText="1"/>
    </xf>
    <xf numFmtId="0" fontId="16" fillId="0" borderId="0"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9" xfId="0" applyFont="1" applyFill="1" applyBorder="1" applyAlignment="1">
      <alignment horizontal="center" vertical="center" wrapText="1"/>
    </xf>
    <xf numFmtId="165" fontId="26" fillId="0" borderId="0" xfId="0" applyNumberFormat="1" applyFont="1" applyFill="1"/>
    <xf numFmtId="0" fontId="27" fillId="0" borderId="0" xfId="0" applyFont="1" applyFill="1"/>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26" fillId="0" borderId="0" xfId="0" applyFont="1" applyFill="1"/>
    <xf numFmtId="2" fontId="26" fillId="0" borderId="0" xfId="0" applyNumberFormat="1" applyFont="1" applyFill="1"/>
    <xf numFmtId="0" fontId="17" fillId="0" borderId="0" xfId="0" applyFont="1"/>
    <xf numFmtId="0" fontId="23" fillId="0" borderId="0" xfId="0" applyFont="1" applyAlignment="1">
      <alignment horizontal="center" vertical="center" wrapText="1"/>
    </xf>
    <xf numFmtId="0" fontId="30" fillId="0" borderId="0" xfId="0" applyFont="1" applyAlignment="1">
      <alignment horizont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 xfId="0" applyFont="1" applyBorder="1" applyAlignment="1">
      <alignment horizontal="left" vertical="center" wrapText="1"/>
    </xf>
    <xf numFmtId="10" fontId="14" fillId="0" borderId="8" xfId="0" applyNumberFormat="1" applyFont="1" applyBorder="1" applyAlignment="1">
      <alignment horizontal="right" vertical="center" wrapText="1"/>
    </xf>
    <xf numFmtId="0" fontId="13" fillId="0" borderId="6" xfId="0" applyFont="1" applyBorder="1" applyAlignment="1">
      <alignment horizontal="center" vertical="center" wrapText="1"/>
    </xf>
    <xf numFmtId="0" fontId="13" fillId="0" borderId="2" xfId="0" applyFont="1" applyBorder="1" applyAlignment="1">
      <alignment horizontal="left" vertical="center" wrapText="1"/>
    </xf>
    <xf numFmtId="0" fontId="13" fillId="0" borderId="0" xfId="0" applyFont="1" applyBorder="1" applyAlignment="1">
      <alignment horizontal="center" vertical="center" wrapText="1"/>
    </xf>
    <xf numFmtId="2" fontId="17" fillId="0" borderId="0" xfId="0" applyNumberFormat="1" applyFont="1"/>
    <xf numFmtId="164" fontId="33" fillId="0" borderId="0" xfId="0" applyNumberFormat="1" applyFont="1"/>
    <xf numFmtId="0" fontId="13" fillId="0" borderId="13" xfId="0" applyFont="1" applyBorder="1" applyAlignment="1">
      <alignment horizontal="center" vertical="center" wrapText="1"/>
    </xf>
    <xf numFmtId="0" fontId="13" fillId="0" borderId="10" xfId="0" applyFont="1" applyBorder="1" applyAlignment="1">
      <alignment horizontal="left" vertical="center" wrapText="1"/>
    </xf>
    <xf numFmtId="0" fontId="14" fillId="0" borderId="11" xfId="0" applyFont="1" applyBorder="1" applyAlignment="1">
      <alignment horizontal="right" vertical="center" wrapText="1"/>
    </xf>
    <xf numFmtId="2" fontId="14" fillId="0" borderId="2" xfId="0" applyNumberFormat="1" applyFont="1" applyBorder="1" applyAlignment="1">
      <alignment horizontal="right" vertical="center" wrapText="1"/>
    </xf>
    <xf numFmtId="0" fontId="13" fillId="0" borderId="2" xfId="0" applyFont="1" applyBorder="1" applyAlignment="1">
      <alignment horizontal="right" vertical="center" wrapText="1"/>
    </xf>
    <xf numFmtId="0" fontId="13" fillId="0" borderId="12" xfId="0" applyFont="1" applyBorder="1" applyAlignment="1">
      <alignment horizontal="right" vertical="center" wrapText="1"/>
    </xf>
    <xf numFmtId="0" fontId="34" fillId="0" borderId="0" xfId="0" applyFont="1" applyAlignment="1">
      <alignment vertical="center" wrapText="1"/>
    </xf>
    <xf numFmtId="0" fontId="31" fillId="0" borderId="0" xfId="0" applyFont="1" applyAlignment="1">
      <alignment horizontal="center" vertical="center" wrapText="1"/>
    </xf>
    <xf numFmtId="0" fontId="16" fillId="0" borderId="0" xfId="0" applyFont="1"/>
    <xf numFmtId="2" fontId="16" fillId="0" borderId="0" xfId="0" applyNumberFormat="1" applyFont="1"/>
    <xf numFmtId="0" fontId="14" fillId="0" borderId="0" xfId="0" applyFont="1" applyAlignment="1">
      <alignment horizontal="center" vertical="center"/>
    </xf>
    <xf numFmtId="2" fontId="27" fillId="0" borderId="0" xfId="0" applyNumberFormat="1" applyFont="1"/>
    <xf numFmtId="0" fontId="14" fillId="0" borderId="0" xfId="0" applyFont="1"/>
    <xf numFmtId="0" fontId="30" fillId="0" borderId="0" xfId="0" applyFont="1" applyFill="1" applyBorder="1" applyAlignment="1">
      <alignment horizontal="left" vertical="center" wrapText="1"/>
    </xf>
    <xf numFmtId="0" fontId="17" fillId="0" borderId="14" xfId="0" applyFont="1" applyFill="1" applyBorder="1"/>
    <xf numFmtId="0" fontId="17" fillId="0" borderId="0" xfId="0" applyFont="1" applyFill="1" applyBorder="1" applyAlignment="1">
      <alignment horizontal="left"/>
    </xf>
    <xf numFmtId="0" fontId="17" fillId="0" borderId="0" xfId="0" applyFont="1" applyFill="1" applyBorder="1"/>
    <xf numFmtId="0" fontId="15" fillId="0" borderId="0" xfId="0" applyFont="1" applyFill="1" applyBorder="1" applyAlignment="1">
      <alignment horizontal="right"/>
    </xf>
    <xf numFmtId="0" fontId="13" fillId="0" borderId="1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5" fillId="0" borderId="0" xfId="0" applyFont="1" applyFill="1"/>
    <xf numFmtId="2" fontId="35" fillId="0" borderId="0" xfId="0" applyNumberFormat="1" applyFont="1" applyFill="1"/>
    <xf numFmtId="0" fontId="36" fillId="0" borderId="0" xfId="0" applyFont="1" applyFill="1" applyAlignment="1">
      <alignment horizontal="center"/>
    </xf>
    <xf numFmtId="0" fontId="36" fillId="0" borderId="0" xfId="0" applyFont="1" applyFill="1"/>
    <xf numFmtId="2" fontId="36" fillId="0" borderId="0" xfId="0" applyNumberFormat="1" applyFont="1" applyFill="1"/>
    <xf numFmtId="10" fontId="17" fillId="0" borderId="0" xfId="0" applyNumberFormat="1" applyFont="1" applyFill="1"/>
    <xf numFmtId="0" fontId="4" fillId="0" borderId="28" xfId="0" applyFont="1" applyBorder="1" applyAlignment="1">
      <alignment horizontal="center" vertical="center" wrapText="1"/>
    </xf>
    <xf numFmtId="0" fontId="4" fillId="0" borderId="21" xfId="0" applyFont="1" applyBorder="1" applyAlignment="1">
      <alignment horizontal="left" vertical="center" wrapText="1"/>
    </xf>
    <xf numFmtId="0" fontId="4" fillId="0" borderId="29"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10" fontId="16" fillId="0" borderId="8" xfId="0" applyNumberFormat="1" applyFont="1" applyBorder="1" applyAlignment="1">
      <alignment horizontal="right" vertical="center" wrapText="1"/>
    </xf>
    <xf numFmtId="2" fontId="37" fillId="0" borderId="0" xfId="0" applyNumberFormat="1" applyFont="1"/>
    <xf numFmtId="10" fontId="37" fillId="0" borderId="0" xfId="0" applyNumberFormat="1" applyFont="1"/>
    <xf numFmtId="0" fontId="38" fillId="0" borderId="0" xfId="0" applyFont="1"/>
    <xf numFmtId="0" fontId="39" fillId="0" borderId="0" xfId="0" applyFont="1" applyFill="1"/>
    <xf numFmtId="0" fontId="40" fillId="0" borderId="0" xfId="0" applyFont="1" applyFill="1"/>
    <xf numFmtId="2" fontId="41" fillId="0" borderId="8" xfId="0" applyNumberFormat="1" applyFont="1" applyBorder="1" applyAlignment="1">
      <alignment horizontal="right" vertical="center" wrapText="1"/>
    </xf>
    <xf numFmtId="10" fontId="14" fillId="0" borderId="4" xfId="0" applyNumberFormat="1" applyFont="1" applyBorder="1" applyAlignment="1">
      <alignment horizontal="right" vertical="center" wrapText="1"/>
    </xf>
    <xf numFmtId="10" fontId="14" fillId="0" borderId="7" xfId="0" applyNumberFormat="1" applyFont="1" applyBorder="1" applyAlignment="1">
      <alignment horizontal="right" vertical="center" wrapText="1"/>
    </xf>
    <xf numFmtId="10" fontId="14" fillId="0" borderId="2" xfId="0" applyNumberFormat="1" applyFont="1" applyBorder="1" applyAlignment="1">
      <alignment horizontal="right" vertical="center" wrapText="1"/>
    </xf>
    <xf numFmtId="10" fontId="14" fillId="0" borderId="12" xfId="0" applyNumberFormat="1" applyFont="1" applyBorder="1" applyAlignment="1">
      <alignment horizontal="right" vertical="center" wrapText="1"/>
    </xf>
    <xf numFmtId="10" fontId="14" fillId="0" borderId="8" xfId="0" applyNumberFormat="1" applyFont="1" applyBorder="1" applyAlignment="1">
      <alignment horizontal="right" vertical="center" wrapText="1"/>
    </xf>
    <xf numFmtId="10" fontId="14" fillId="0" borderId="1" xfId="0" applyNumberFormat="1" applyFont="1" applyBorder="1" applyAlignment="1">
      <alignment horizontal="right" vertical="center" wrapText="1"/>
    </xf>
    <xf numFmtId="0" fontId="15" fillId="0" borderId="17" xfId="0" applyFont="1" applyBorder="1" applyAlignment="1">
      <alignment horizontal="right"/>
    </xf>
    <xf numFmtId="10" fontId="14" fillId="0" borderId="21" xfId="0" applyNumberFormat="1" applyFont="1" applyBorder="1" applyAlignment="1">
      <alignment horizontal="right" vertical="center" wrapText="1"/>
    </xf>
    <xf numFmtId="10" fontId="14" fillId="0" borderId="22" xfId="0" applyNumberFormat="1" applyFont="1" applyBorder="1" applyAlignment="1">
      <alignment horizontal="right" vertical="center" wrapText="1"/>
    </xf>
    <xf numFmtId="0" fontId="13" fillId="0" borderId="1" xfId="0" applyFont="1" applyBorder="1" applyAlignment="1">
      <alignment horizontal="center" vertical="center" wrapText="1"/>
    </xf>
    <xf numFmtId="2" fontId="14" fillId="0" borderId="5" xfId="0" applyNumberFormat="1" applyFont="1" applyFill="1" applyBorder="1" applyAlignment="1">
      <alignment horizontal="right" vertical="center" wrapText="1"/>
    </xf>
    <xf numFmtId="2" fontId="14" fillId="0" borderId="8" xfId="0" applyNumberFormat="1" applyFont="1" applyBorder="1" applyAlignment="1">
      <alignment horizontal="right" vertical="center" wrapText="1"/>
    </xf>
    <xf numFmtId="0" fontId="13" fillId="0" borderId="18" xfId="0" applyFont="1" applyBorder="1" applyAlignment="1">
      <alignment horizontal="center" vertical="center" wrapText="1"/>
    </xf>
    <xf numFmtId="0" fontId="13" fillId="0" borderId="1" xfId="0" applyFont="1" applyBorder="1" applyAlignment="1">
      <alignment horizontal="center" vertical="center" wrapText="1"/>
    </xf>
    <xf numFmtId="2" fontId="14" fillId="0" borderId="1" xfId="0" applyNumberFormat="1" applyFont="1" applyBorder="1" applyAlignment="1">
      <alignment horizontal="right" vertical="center" wrapText="1"/>
    </xf>
    <xf numFmtId="10" fontId="14" fillId="0" borderId="1" xfId="0" applyNumberFormat="1" applyFont="1" applyBorder="1" applyAlignment="1">
      <alignment horizontal="right" vertical="center" wrapText="1"/>
    </xf>
    <xf numFmtId="2" fontId="42" fillId="0" borderId="1" xfId="0" applyNumberFormat="1" applyFont="1" applyBorder="1" applyAlignment="1">
      <alignment horizontal="right" vertical="center" wrapText="1"/>
    </xf>
    <xf numFmtId="0" fontId="40" fillId="0" borderId="0" xfId="0" applyFont="1" applyFill="1" applyBorder="1" applyAlignment="1">
      <alignment horizontal="right"/>
    </xf>
    <xf numFmtId="0" fontId="40" fillId="0" borderId="17" xfId="0" applyFont="1" applyFill="1" applyBorder="1" applyAlignment="1">
      <alignment horizontal="right"/>
    </xf>
    <xf numFmtId="0" fontId="41" fillId="0" borderId="2" xfId="0" applyFont="1" applyBorder="1" applyAlignment="1">
      <alignment horizontal="center" vertical="center" wrapText="1"/>
    </xf>
    <xf numFmtId="0" fontId="41" fillId="0" borderId="12" xfId="0" applyFont="1" applyBorder="1" applyAlignment="1">
      <alignment horizontal="center" vertical="center" wrapText="1"/>
    </xf>
    <xf numFmtId="10" fontId="14" fillId="0" borderId="1" xfId="0" applyNumberFormat="1" applyFont="1" applyFill="1" applyBorder="1" applyAlignment="1">
      <alignment horizontal="right" vertical="center" wrapText="1"/>
    </xf>
    <xf numFmtId="10" fontId="14" fillId="0" borderId="8" xfId="0" applyNumberFormat="1" applyFont="1" applyFill="1" applyBorder="1" applyAlignment="1">
      <alignment horizontal="right" vertical="center" wrapText="1"/>
    </xf>
    <xf numFmtId="10" fontId="14" fillId="0" borderId="2" xfId="0" applyNumberFormat="1" applyFont="1" applyFill="1" applyBorder="1" applyAlignment="1">
      <alignment horizontal="right" vertical="center" wrapText="1"/>
    </xf>
    <xf numFmtId="10" fontId="14" fillId="0" borderId="12" xfId="0" applyNumberFormat="1" applyFont="1" applyFill="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2" fontId="14" fillId="0" borderId="10" xfId="0" applyNumberFormat="1" applyFont="1" applyBorder="1" applyAlignment="1">
      <alignment horizontal="right" vertical="center" wrapText="1"/>
    </xf>
    <xf numFmtId="0" fontId="14" fillId="0" borderId="10"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15" xfId="0" applyFont="1" applyBorder="1" applyAlignment="1">
      <alignment horizontal="center" vertical="center" wrapText="1"/>
    </xf>
    <xf numFmtId="10" fontId="14" fillId="0" borderId="8" xfId="0" applyNumberFormat="1" applyFont="1" applyBorder="1" applyAlignment="1">
      <alignment horizontal="right" vertical="center" wrapText="1"/>
    </xf>
    <xf numFmtId="2" fontId="14" fillId="0" borderId="1" xfId="0" applyNumberFormat="1" applyFont="1" applyBorder="1" applyAlignment="1">
      <alignment horizontal="right" vertical="center" wrapText="1"/>
    </xf>
    <xf numFmtId="10" fontId="14" fillId="0" borderId="1" xfId="0" applyNumberFormat="1" applyFont="1" applyBorder="1" applyAlignment="1">
      <alignment horizontal="right" vertical="center" wrapText="1"/>
    </xf>
    <xf numFmtId="10" fontId="10" fillId="0" borderId="1" xfId="0" applyNumberFormat="1" applyFont="1" applyBorder="1" applyAlignment="1">
      <alignment horizontal="right" vertical="center" wrapText="1"/>
    </xf>
    <xf numFmtId="0" fontId="4" fillId="0" borderId="10" xfId="0" applyFont="1" applyBorder="1" applyAlignment="1">
      <alignment horizontal="center" vertical="center" wrapText="1"/>
    </xf>
    <xf numFmtId="2" fontId="10" fillId="0" borderId="1" xfId="0" applyNumberFormat="1" applyFont="1" applyBorder="1" applyAlignment="1">
      <alignment vertical="center" wrapText="1"/>
    </xf>
    <xf numFmtId="2" fontId="10" fillId="0" borderId="15" xfId="0" applyNumberFormat="1" applyFont="1" applyBorder="1" applyAlignment="1">
      <alignment vertical="center" wrapText="1"/>
    </xf>
    <xf numFmtId="10" fontId="10" fillId="0" borderId="8" xfId="0" applyNumberFormat="1" applyFont="1" applyBorder="1" applyAlignment="1">
      <alignment horizontal="right" vertical="center" wrapText="1"/>
    </xf>
    <xf numFmtId="2" fontId="13" fillId="0" borderId="8" xfId="0" applyNumberFormat="1" applyFont="1" applyBorder="1" applyAlignment="1">
      <alignment horizontal="right" vertical="center" wrapText="1"/>
    </xf>
    <xf numFmtId="10" fontId="14" fillId="0" borderId="15" xfId="0" applyNumberFormat="1" applyFont="1" applyBorder="1" applyAlignment="1">
      <alignment horizontal="right" vertical="center" wrapText="1"/>
    </xf>
    <xf numFmtId="10" fontId="14" fillId="2" borderId="1" xfId="0" applyNumberFormat="1" applyFont="1" applyFill="1" applyBorder="1" applyAlignment="1">
      <alignment horizontal="right" vertical="center" wrapText="1"/>
    </xf>
    <xf numFmtId="10" fontId="14" fillId="2" borderId="15" xfId="0" applyNumberFormat="1" applyFont="1" applyFill="1" applyBorder="1" applyAlignment="1">
      <alignment horizontal="right" vertical="center" wrapText="1"/>
    </xf>
    <xf numFmtId="0" fontId="14" fillId="0" borderId="8" xfId="0" applyFont="1" applyBorder="1" applyAlignment="1">
      <alignment horizontal="right" vertical="center" wrapText="1"/>
    </xf>
    <xf numFmtId="0" fontId="14" fillId="0" borderId="15" xfId="0" applyFont="1" applyBorder="1" applyAlignment="1">
      <alignment horizontal="right" vertical="center" wrapText="1"/>
    </xf>
    <xf numFmtId="10" fontId="14" fillId="0" borderId="4" xfId="0" applyNumberFormat="1" applyFont="1" applyFill="1" applyBorder="1" applyAlignment="1">
      <alignment horizontal="right" vertical="center" wrapText="1"/>
    </xf>
    <xf numFmtId="10" fontId="14" fillId="0" borderId="7" xfId="0" applyNumberFormat="1" applyFont="1" applyFill="1" applyBorder="1" applyAlignment="1">
      <alignment horizontal="right" vertical="center" wrapText="1"/>
    </xf>
    <xf numFmtId="164" fontId="14" fillId="0" borderId="4" xfId="0" applyNumberFormat="1" applyFont="1" applyFill="1" applyBorder="1" applyAlignment="1">
      <alignment horizontal="right" vertical="center" wrapText="1"/>
    </xf>
    <xf numFmtId="164" fontId="14" fillId="0" borderId="1" xfId="0" applyNumberFormat="1" applyFont="1" applyFill="1" applyBorder="1" applyAlignment="1">
      <alignment horizontal="right" vertical="center" wrapText="1"/>
    </xf>
    <xf numFmtId="164" fontId="14" fillId="0" borderId="2" xfId="0" applyNumberFormat="1" applyFont="1" applyFill="1" applyBorder="1" applyAlignment="1">
      <alignment horizontal="right" vertical="center" wrapText="1"/>
    </xf>
    <xf numFmtId="0" fontId="36" fillId="0" borderId="0" xfId="0" applyFont="1"/>
    <xf numFmtId="2" fontId="14" fillId="0" borderId="10" xfId="0" applyNumberFormat="1" applyFont="1" applyBorder="1" applyAlignment="1">
      <alignment horizontal="right" vertical="center" wrapText="1"/>
    </xf>
    <xf numFmtId="2" fontId="14" fillId="0" borderId="1" xfId="0" applyNumberFormat="1" applyFont="1" applyBorder="1" applyAlignment="1">
      <alignment horizontal="right" vertical="center" wrapText="1"/>
    </xf>
    <xf numFmtId="10" fontId="42" fillId="0" borderId="1" xfId="0" applyNumberFormat="1" applyFont="1" applyBorder="1" applyAlignment="1">
      <alignment horizontal="right" vertical="center" wrapText="1"/>
    </xf>
    <xf numFmtId="10" fontId="42" fillId="0" borderId="1" xfId="0" applyNumberFormat="1" applyFont="1" applyFill="1" applyBorder="1" applyAlignment="1">
      <alignment horizontal="right" vertical="center" wrapText="1"/>
    </xf>
    <xf numFmtId="10" fontId="42" fillId="0" borderId="8" xfId="0" applyNumberFormat="1" applyFont="1" applyFill="1" applyBorder="1" applyAlignment="1">
      <alignment horizontal="right" vertical="center" wrapText="1"/>
    </xf>
    <xf numFmtId="10" fontId="42" fillId="0" borderId="21" xfId="0" applyNumberFormat="1" applyFont="1" applyBorder="1" applyAlignment="1">
      <alignment horizontal="right" vertical="center" wrapText="1"/>
    </xf>
    <xf numFmtId="10" fontId="42" fillId="0" borderId="8" xfId="0" applyNumberFormat="1" applyFont="1" applyBorder="1" applyAlignment="1">
      <alignment horizontal="right" vertical="center" wrapText="1"/>
    </xf>
    <xf numFmtId="10" fontId="14" fillId="0" borderId="1" xfId="2" applyNumberFormat="1" applyFont="1" applyBorder="1" applyAlignment="1">
      <alignment horizontal="right" vertical="center" wrapText="1"/>
    </xf>
    <xf numFmtId="10" fontId="14" fillId="0" borderId="1" xfId="0" applyNumberFormat="1" applyFont="1" applyBorder="1" applyAlignment="1">
      <alignment horizontal="right" vertical="center" wrapText="1"/>
    </xf>
    <xf numFmtId="2" fontId="36" fillId="0" borderId="0" xfId="0" applyNumberFormat="1" applyFont="1"/>
    <xf numFmtId="2" fontId="14" fillId="0" borderId="5" xfId="0" applyNumberFormat="1" applyFont="1" applyFill="1" applyBorder="1" applyAlignment="1">
      <alignment horizontal="right" vertical="center" wrapText="1"/>
    </xf>
    <xf numFmtId="10" fontId="17" fillId="0" borderId="0" xfId="2" applyNumberFormat="1" applyFont="1"/>
    <xf numFmtId="2" fontId="14" fillId="0" borderId="1" xfId="0" applyNumberFormat="1" applyFont="1" applyBorder="1" applyAlignment="1">
      <alignment horizontal="right" vertical="center" wrapText="1"/>
    </xf>
    <xf numFmtId="10" fontId="14" fillId="0" borderId="8" xfId="0" applyNumberFormat="1" applyFont="1" applyBorder="1" applyAlignment="1">
      <alignment horizontal="right" vertical="center" wrapText="1"/>
    </xf>
    <xf numFmtId="2" fontId="36" fillId="0" borderId="0" xfId="2" applyNumberFormat="1" applyFont="1"/>
    <xf numFmtId="0" fontId="37" fillId="0" borderId="0" xfId="0" applyFont="1" applyFill="1"/>
    <xf numFmtId="2" fontId="37" fillId="0" borderId="0" xfId="0" applyNumberFormat="1" applyFont="1" applyFill="1"/>
    <xf numFmtId="2" fontId="15" fillId="0" borderId="0" xfId="2" applyNumberFormat="1" applyFont="1"/>
    <xf numFmtId="10" fontId="14" fillId="0" borderId="1" xfId="0" applyNumberFormat="1" applyFont="1" applyBorder="1" applyAlignment="1">
      <alignment horizontal="right" vertical="center" wrapText="1"/>
    </xf>
    <xf numFmtId="1" fontId="15" fillId="0" borderId="0" xfId="0" applyNumberFormat="1" applyFont="1" applyFill="1" applyBorder="1" applyAlignment="1">
      <alignment horizontal="right"/>
    </xf>
    <xf numFmtId="10" fontId="36" fillId="0" borderId="0" xfId="2" applyNumberFormat="1" applyFont="1"/>
    <xf numFmtId="2" fontId="17" fillId="0" borderId="0" xfId="0" applyNumberFormat="1" applyFont="1" applyFill="1"/>
    <xf numFmtId="10" fontId="27" fillId="0" borderId="0" xfId="2" applyNumberFormat="1" applyFont="1"/>
    <xf numFmtId="2"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horizontal="right" vertical="center" wrapText="1"/>
    </xf>
    <xf numFmtId="10" fontId="14" fillId="0" borderId="8" xfId="0" applyNumberFormat="1" applyFont="1" applyFill="1" applyBorder="1" applyAlignment="1">
      <alignment horizontal="right" vertical="center" wrapText="1"/>
    </xf>
    <xf numFmtId="2" fontId="14" fillId="0" borderId="1" xfId="0" applyNumberFormat="1" applyFont="1" applyFill="1" applyBorder="1" applyAlignment="1">
      <alignment horizontal="right" vertical="center" wrapText="1"/>
    </xf>
    <xf numFmtId="10" fontId="14" fillId="0" borderId="1" xfId="0" applyNumberFormat="1" applyFont="1" applyBorder="1" applyAlignment="1">
      <alignment horizontal="right" vertical="center" wrapText="1"/>
    </xf>
    <xf numFmtId="0" fontId="45" fillId="0" borderId="0" xfId="0" applyFont="1" applyFill="1" applyBorder="1"/>
    <xf numFmtId="0" fontId="46" fillId="0" borderId="0" xfId="0" applyFont="1" applyFill="1" applyAlignment="1">
      <alignment horizontal="left" vertical="center"/>
    </xf>
    <xf numFmtId="0" fontId="46" fillId="0" borderId="0" xfId="0" applyFont="1" applyFill="1" applyAlignment="1">
      <alignment vertical="center"/>
    </xf>
    <xf numFmtId="0" fontId="46" fillId="0" borderId="0" xfId="0" applyFont="1" applyFill="1" applyAlignment="1">
      <alignment horizontal="right" vertical="center"/>
    </xf>
    <xf numFmtId="0" fontId="47" fillId="0" borderId="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0" xfId="0" quotePrefix="1" applyFont="1" applyFill="1" applyBorder="1" applyAlignment="1">
      <alignment horizontal="center" vertical="center" wrapText="1"/>
    </xf>
    <xf numFmtId="0" fontId="48" fillId="0" borderId="1" xfId="0" applyFont="1" applyFill="1" applyBorder="1" applyAlignment="1">
      <alignment horizontal="left" vertical="center"/>
    </xf>
    <xf numFmtId="0" fontId="48" fillId="0" borderId="1" xfId="0" applyFont="1" applyFill="1" applyBorder="1" applyAlignment="1">
      <alignment horizontal="center" vertical="center"/>
    </xf>
    <xf numFmtId="0" fontId="48" fillId="0" borderId="1" xfId="0" applyFont="1" applyFill="1" applyBorder="1" applyAlignment="1">
      <alignment vertical="center"/>
    </xf>
    <xf numFmtId="1" fontId="49" fillId="4" borderId="1" xfId="0" applyNumberFormat="1" applyFont="1" applyFill="1" applyBorder="1" applyAlignment="1">
      <alignment horizontal="center" vertical="center" wrapText="1"/>
    </xf>
    <xf numFmtId="1" fontId="49" fillId="0" borderId="1" xfId="0" applyNumberFormat="1" applyFont="1" applyFill="1" applyBorder="1" applyAlignment="1">
      <alignment horizontal="center" vertical="center" wrapText="1"/>
    </xf>
    <xf numFmtId="1" fontId="45" fillId="0" borderId="0" xfId="0" applyNumberFormat="1" applyFont="1" applyFill="1" applyBorder="1"/>
    <xf numFmtId="0" fontId="47" fillId="0" borderId="2" xfId="0" applyFont="1" applyFill="1" applyBorder="1" applyAlignment="1">
      <alignment horizontal="left" vertical="center"/>
    </xf>
    <xf numFmtId="0" fontId="47" fillId="0" borderId="2" xfId="0" applyFont="1" applyFill="1" applyBorder="1" applyAlignment="1">
      <alignment horizontal="center" vertical="center"/>
    </xf>
    <xf numFmtId="0" fontId="47" fillId="0" borderId="2" xfId="0" applyFont="1" applyFill="1" applyBorder="1" applyAlignment="1">
      <alignment vertical="center"/>
    </xf>
    <xf numFmtId="1" fontId="47" fillId="4" borderId="2" xfId="0" applyNumberFormat="1" applyFont="1" applyFill="1" applyBorder="1" applyAlignment="1">
      <alignment horizontal="center" vertical="center"/>
    </xf>
    <xf numFmtId="1" fontId="47" fillId="0" borderId="2" xfId="0" applyNumberFormat="1" applyFont="1" applyFill="1" applyBorder="1" applyAlignment="1">
      <alignment horizontal="center" vertical="center"/>
    </xf>
    <xf numFmtId="0" fontId="47" fillId="0" borderId="33" xfId="0" applyFont="1" applyFill="1" applyBorder="1" applyAlignment="1">
      <alignment horizontal="center" vertical="center"/>
    </xf>
    <xf numFmtId="0" fontId="47" fillId="0" borderId="35" xfId="0" applyFont="1" applyFill="1" applyBorder="1" applyAlignment="1">
      <alignment horizontal="left" vertical="center"/>
    </xf>
    <xf numFmtId="0" fontId="47" fillId="0" borderId="36" xfId="0" applyFont="1" applyFill="1" applyBorder="1" applyAlignment="1">
      <alignment horizontal="center" vertical="center"/>
    </xf>
    <xf numFmtId="0" fontId="47" fillId="0" borderId="16" xfId="0" applyFont="1" applyFill="1" applyBorder="1" applyAlignment="1">
      <alignment vertical="center"/>
    </xf>
    <xf numFmtId="1" fontId="47" fillId="4" borderId="16" xfId="0" applyNumberFormat="1" applyFont="1" applyFill="1" applyBorder="1" applyAlignment="1">
      <alignment horizontal="center" vertical="center"/>
    </xf>
    <xf numFmtId="1" fontId="47" fillId="0" borderId="16" xfId="0" applyNumberFormat="1" applyFont="1" applyFill="1" applyBorder="1" applyAlignment="1">
      <alignment horizontal="center" vertical="center"/>
    </xf>
    <xf numFmtId="0" fontId="47" fillId="0" borderId="7" xfId="0" applyFont="1" applyFill="1" applyBorder="1" applyAlignment="1">
      <alignment horizontal="center" vertical="center" wrapText="1"/>
    </xf>
    <xf numFmtId="1" fontId="50" fillId="0" borderId="0" xfId="0" applyNumberFormat="1" applyFont="1" applyFill="1" applyBorder="1" applyAlignment="1">
      <alignment vertical="center"/>
    </xf>
    <xf numFmtId="0" fontId="45" fillId="0" borderId="0" xfId="0" applyFont="1" applyFill="1" applyBorder="1" applyAlignment="1">
      <alignment vertical="center"/>
    </xf>
    <xf numFmtId="0" fontId="49" fillId="4" borderId="1" xfId="0" applyFont="1" applyFill="1" applyBorder="1" applyAlignment="1">
      <alignment horizontal="center" vertical="center"/>
    </xf>
    <xf numFmtId="1" fontId="49" fillId="4" borderId="1" xfId="0" applyNumberFormat="1" applyFont="1" applyFill="1" applyBorder="1" applyAlignment="1">
      <alignment horizontal="center" vertical="center"/>
    </xf>
    <xf numFmtId="1" fontId="51" fillId="4" borderId="8" xfId="0" applyNumberFormat="1" applyFont="1" applyFill="1" applyBorder="1" applyAlignment="1">
      <alignment horizontal="center" vertical="center"/>
    </xf>
    <xf numFmtId="1" fontId="50" fillId="0" borderId="0" xfId="0" applyNumberFormat="1" applyFont="1" applyFill="1" applyBorder="1" applyAlignment="1">
      <alignment horizontal="center" vertical="center"/>
    </xf>
    <xf numFmtId="0" fontId="47" fillId="4" borderId="2" xfId="0" applyFont="1" applyFill="1" applyBorder="1" applyAlignment="1">
      <alignment horizontal="center" vertical="center"/>
    </xf>
    <xf numFmtId="0" fontId="45" fillId="0" borderId="0" xfId="0" applyFont="1" applyFill="1" applyBorder="1" applyAlignment="1">
      <alignment horizontal="center" vertical="center"/>
    </xf>
    <xf numFmtId="0" fontId="50" fillId="0" borderId="0" xfId="0" applyFont="1" applyFill="1" applyBorder="1" applyAlignment="1">
      <alignment vertical="center"/>
    </xf>
    <xf numFmtId="16" fontId="50" fillId="0" borderId="0" xfId="0" quotePrefix="1" applyNumberFormat="1" applyFont="1" applyFill="1" applyBorder="1" applyAlignment="1">
      <alignment vertical="center"/>
    </xf>
    <xf numFmtId="0" fontId="50" fillId="0" borderId="0" xfId="0" applyFont="1" applyFill="1" applyBorder="1"/>
    <xf numFmtId="0" fontId="45" fillId="0" borderId="0" xfId="4" applyFont="1"/>
    <xf numFmtId="0" fontId="50" fillId="0" borderId="40" xfId="1" applyFont="1" applyBorder="1"/>
    <xf numFmtId="0" fontId="50" fillId="0" borderId="4" xfId="1" applyFont="1" applyBorder="1" applyAlignment="1">
      <alignment horizontal="center" vertical="center" wrapText="1"/>
    </xf>
    <xf numFmtId="0" fontId="50" fillId="0" borderId="1" xfId="1" applyFont="1" applyBorder="1" applyAlignment="1">
      <alignment horizontal="center" vertical="center" wrapText="1"/>
    </xf>
    <xf numFmtId="0" fontId="45" fillId="0" borderId="1" xfId="1" applyFont="1" applyBorder="1" applyAlignment="1">
      <alignment horizontal="center" vertical="center" wrapText="1"/>
    </xf>
    <xf numFmtId="0" fontId="45" fillId="0" borderId="1" xfId="1" applyFont="1" applyBorder="1" applyAlignment="1">
      <alignment horizontal="center" vertical="center"/>
    </xf>
    <xf numFmtId="0" fontId="45" fillId="0" borderId="1" xfId="4" applyFont="1" applyFill="1" applyBorder="1" applyAlignment="1">
      <alignment horizontal="center" vertical="center"/>
    </xf>
    <xf numFmtId="2" fontId="45" fillId="0" borderId="1" xfId="1" applyNumberFormat="1" applyFont="1" applyBorder="1" applyAlignment="1">
      <alignment horizontal="center" vertical="center" wrapText="1"/>
    </xf>
    <xf numFmtId="0" fontId="45" fillId="0" borderId="1" xfId="1" applyFont="1" applyFill="1" applyBorder="1" applyAlignment="1">
      <alignment horizontal="center" vertical="center"/>
    </xf>
    <xf numFmtId="0" fontId="45" fillId="0" borderId="1" xfId="1" applyFont="1" applyFill="1" applyBorder="1" applyAlignment="1">
      <alignment horizontal="center" vertical="center" wrapText="1"/>
    </xf>
    <xf numFmtId="2" fontId="45" fillId="0" borderId="1" xfId="1" applyNumberFormat="1" applyFont="1" applyFill="1" applyBorder="1" applyAlignment="1">
      <alignment horizontal="center" vertical="center" wrapText="1"/>
    </xf>
    <xf numFmtId="0" fontId="45" fillId="0" borderId="0" xfId="4" applyFont="1" applyAlignment="1">
      <alignment vertical="center"/>
    </xf>
    <xf numFmtId="0" fontId="50" fillId="0" borderId="0" xfId="4" applyFont="1" applyAlignment="1">
      <alignment horizontal="center" vertical="center"/>
    </xf>
    <xf numFmtId="0" fontId="50" fillId="0" borderId="10" xfId="1" applyFont="1" applyBorder="1" applyAlignment="1">
      <alignment horizontal="center" vertical="center" wrapText="1"/>
    </xf>
    <xf numFmtId="2" fontId="50" fillId="0" borderId="10" xfId="1" applyNumberFormat="1" applyFont="1" applyBorder="1" applyAlignment="1">
      <alignment horizontal="center" vertical="center" wrapText="1"/>
    </xf>
    <xf numFmtId="0" fontId="50" fillId="0" borderId="10" xfId="1" applyFont="1" applyFill="1" applyBorder="1" applyAlignment="1">
      <alignment horizontal="center" vertical="center" wrapText="1"/>
    </xf>
    <xf numFmtId="2" fontId="50" fillId="0" borderId="10" xfId="1" applyNumberFormat="1" applyFont="1" applyFill="1" applyBorder="1" applyAlignment="1">
      <alignment horizontal="center" vertical="center" wrapText="1"/>
    </xf>
    <xf numFmtId="0" fontId="54" fillId="0" borderId="26" xfId="4" applyFont="1" applyBorder="1" applyAlignment="1">
      <alignment horizontal="center" vertical="center"/>
    </xf>
    <xf numFmtId="0" fontId="55" fillId="0" borderId="26" xfId="1" applyFont="1" applyBorder="1" applyAlignment="1">
      <alignment horizontal="center" vertical="center" wrapText="1"/>
    </xf>
    <xf numFmtId="0" fontId="55" fillId="0" borderId="2" xfId="1" applyFont="1" applyBorder="1" applyAlignment="1">
      <alignment horizontal="center" vertical="center" wrapText="1"/>
    </xf>
    <xf numFmtId="0" fontId="54" fillId="0" borderId="0" xfId="4" applyFont="1" applyAlignment="1">
      <alignment vertical="center"/>
    </xf>
    <xf numFmtId="0" fontId="50" fillId="0" borderId="9" xfId="1" applyFont="1" applyBorder="1" applyAlignment="1">
      <alignment horizontal="center" vertical="center" wrapText="1"/>
    </xf>
    <xf numFmtId="0" fontId="45" fillId="0" borderId="1" xfId="4" applyFont="1" applyBorder="1" applyAlignment="1">
      <alignment horizontal="center" vertical="center"/>
    </xf>
    <xf numFmtId="0" fontId="50" fillId="0" borderId="1" xfId="4" applyFont="1" applyBorder="1" applyAlignment="1">
      <alignment horizontal="center" vertical="center"/>
    </xf>
    <xf numFmtId="2" fontId="50" fillId="0" borderId="1" xfId="1" applyNumberFormat="1" applyFont="1" applyBorder="1" applyAlignment="1">
      <alignment horizontal="center" vertical="center" wrapText="1"/>
    </xf>
    <xf numFmtId="2" fontId="50" fillId="0" borderId="1" xfId="1" applyNumberFormat="1" applyFont="1" applyFill="1" applyBorder="1" applyAlignment="1">
      <alignment horizontal="center" vertical="center" wrapText="1"/>
    </xf>
    <xf numFmtId="0" fontId="54" fillId="0" borderId="43" xfId="4" applyFont="1" applyBorder="1" applyAlignment="1">
      <alignment horizontal="center" vertical="center"/>
    </xf>
    <xf numFmtId="0" fontId="54" fillId="0" borderId="2" xfId="4" applyFont="1" applyBorder="1" applyAlignment="1">
      <alignment horizontal="center" vertical="center"/>
    </xf>
    <xf numFmtId="0" fontId="50" fillId="0" borderId="44" xfId="4" applyFont="1" applyBorder="1" applyAlignment="1">
      <alignment vertical="center" wrapText="1"/>
    </xf>
    <xf numFmtId="0" fontId="45" fillId="0" borderId="44" xfId="4" applyFont="1" applyBorder="1" applyAlignment="1">
      <alignment vertical="center" wrapText="1"/>
    </xf>
    <xf numFmtId="2" fontId="14" fillId="0" borderId="1" xfId="0" applyNumberFormat="1" applyFont="1" applyFill="1" applyBorder="1" applyAlignment="1">
      <alignment horizontal="right" vertical="center" wrapText="1"/>
    </xf>
    <xf numFmtId="0" fontId="13" fillId="0" borderId="18" xfId="0" applyFont="1" applyBorder="1" applyAlignment="1">
      <alignment horizontal="center" vertical="center" wrapText="1"/>
    </xf>
    <xf numFmtId="10" fontId="14" fillId="0" borderId="8" xfId="0" applyNumberFormat="1" applyFont="1" applyBorder="1" applyAlignment="1">
      <alignment horizontal="right" vertical="center" wrapText="1"/>
    </xf>
    <xf numFmtId="164" fontId="17" fillId="0" borderId="0" xfId="0" applyNumberFormat="1" applyFont="1" applyFill="1"/>
    <xf numFmtId="10" fontId="14" fillId="0" borderId="1" xfId="0" applyNumberFormat="1" applyFont="1" applyFill="1" applyBorder="1" applyAlignment="1">
      <alignment horizontal="right" vertical="center" wrapText="1"/>
    </xf>
    <xf numFmtId="2" fontId="14" fillId="0" borderId="1" xfId="0" applyNumberFormat="1" applyFont="1" applyFill="1" applyBorder="1" applyAlignment="1">
      <alignment vertical="center" wrapText="1"/>
    </xf>
    <xf numFmtId="2" fontId="14" fillId="0" borderId="21" xfId="0" applyNumberFormat="1" applyFont="1" applyFill="1" applyBorder="1" applyAlignment="1">
      <alignment horizontal="right" vertical="center" wrapText="1"/>
    </xf>
    <xf numFmtId="0" fontId="47" fillId="0" borderId="33" xfId="0" applyFont="1" applyFill="1" applyBorder="1" applyAlignment="1">
      <alignment horizontal="center" vertical="center"/>
    </xf>
    <xf numFmtId="2" fontId="42" fillId="0" borderId="1" xfId="0" applyNumberFormat="1" applyFont="1" applyFill="1" applyBorder="1" applyAlignment="1">
      <alignment horizontal="right" vertical="center" wrapText="1"/>
    </xf>
    <xf numFmtId="2" fontId="14" fillId="0" borderId="3" xfId="0" applyNumberFormat="1" applyFont="1" applyFill="1" applyBorder="1" applyAlignment="1">
      <alignment horizontal="right" vertical="center" wrapText="1"/>
    </xf>
    <xf numFmtId="2" fontId="14" fillId="0" borderId="28" xfId="0" applyNumberFormat="1" applyFont="1" applyFill="1" applyBorder="1" applyAlignment="1">
      <alignment horizontal="right" vertical="center" wrapText="1"/>
    </xf>
    <xf numFmtId="2" fontId="14" fillId="0" borderId="22" xfId="0" applyNumberFormat="1" applyFont="1" applyFill="1" applyBorder="1" applyAlignment="1">
      <alignment horizontal="right" vertical="center" wrapText="1"/>
    </xf>
    <xf numFmtId="2" fontId="14" fillId="0" borderId="5" xfId="0" quotePrefix="1" applyNumberFormat="1" applyFont="1" applyFill="1" applyBorder="1" applyAlignment="1">
      <alignment horizontal="right" vertical="center" wrapText="1"/>
    </xf>
    <xf numFmtId="2" fontId="14" fillId="0" borderId="6" xfId="0" applyNumberFormat="1" applyFont="1" applyFill="1" applyBorder="1" applyAlignment="1">
      <alignment horizontal="right" vertical="center" wrapText="1"/>
    </xf>
    <xf numFmtId="2" fontId="14" fillId="0" borderId="30" xfId="0" applyNumberFormat="1" applyFont="1" applyFill="1" applyBorder="1" applyAlignment="1">
      <alignment horizontal="right" vertical="center" wrapText="1"/>
    </xf>
    <xf numFmtId="2" fontId="14" fillId="0" borderId="42" xfId="0" applyNumberFormat="1" applyFont="1" applyFill="1" applyBorder="1" applyAlignment="1">
      <alignment horizontal="right" vertical="center" wrapText="1"/>
    </xf>
    <xf numFmtId="2" fontId="14" fillId="0" borderId="7" xfId="0" applyNumberFormat="1" applyFont="1" applyFill="1" applyBorder="1" applyAlignment="1">
      <alignment horizontal="right" vertical="center" wrapText="1"/>
    </xf>
    <xf numFmtId="1" fontId="14" fillId="0" borderId="4" xfId="0" applyNumberFormat="1" applyFont="1" applyFill="1" applyBorder="1" applyAlignment="1">
      <alignment vertical="center" wrapText="1"/>
    </xf>
    <xf numFmtId="1" fontId="14" fillId="0" borderId="5" xfId="0" applyNumberFormat="1" applyFont="1" applyFill="1" applyBorder="1" applyAlignment="1">
      <alignment vertical="center" wrapText="1"/>
    </xf>
    <xf numFmtId="1" fontId="14" fillId="0" borderId="1" xfId="0" applyNumberFormat="1" applyFont="1" applyFill="1" applyBorder="1" applyAlignment="1">
      <alignment vertical="center" wrapText="1"/>
    </xf>
    <xf numFmtId="1" fontId="14" fillId="0" borderId="5" xfId="0" applyNumberFormat="1" applyFont="1" applyFill="1" applyBorder="1" applyAlignment="1">
      <alignment horizontal="right" vertical="center" wrapText="1"/>
    </xf>
    <xf numFmtId="1" fontId="14" fillId="0" borderId="1" xfId="0" applyNumberFormat="1" applyFont="1" applyFill="1" applyBorder="1" applyAlignment="1">
      <alignment horizontal="right" vertical="center" wrapText="1"/>
    </xf>
    <xf numFmtId="1" fontId="14" fillId="0" borderId="6" xfId="0" applyNumberFormat="1" applyFont="1" applyFill="1" applyBorder="1" applyAlignment="1">
      <alignment vertical="center" wrapText="1"/>
    </xf>
    <xf numFmtId="1" fontId="14" fillId="0" borderId="2" xfId="0" applyNumberFormat="1" applyFont="1" applyFill="1" applyBorder="1" applyAlignment="1">
      <alignment horizontal="right" vertical="center" wrapText="1"/>
    </xf>
    <xf numFmtId="1" fontId="14" fillId="0" borderId="2" xfId="0" applyNumberFormat="1" applyFont="1" applyFill="1" applyBorder="1" applyAlignment="1">
      <alignment vertical="center" wrapText="1"/>
    </xf>
    <xf numFmtId="2" fontId="15" fillId="0" borderId="0" xfId="0" applyNumberFormat="1" applyFont="1" applyFill="1"/>
    <xf numFmtId="10" fontId="10" fillId="0" borderId="10" xfId="0" applyNumberFormat="1" applyFont="1" applyBorder="1" applyAlignment="1">
      <alignment horizontal="right" vertical="center" wrapText="1"/>
    </xf>
    <xf numFmtId="10" fontId="10" fillId="0" borderId="21" xfId="0" applyNumberFormat="1" applyFont="1" applyBorder="1" applyAlignment="1">
      <alignment horizontal="right" vertical="center" wrapText="1"/>
    </xf>
    <xf numFmtId="2" fontId="14" fillId="0" borderId="10" xfId="0" applyNumberFormat="1" applyFont="1" applyBorder="1" applyAlignment="1">
      <alignment horizontal="right" vertical="center" wrapText="1"/>
    </xf>
    <xf numFmtId="2" fontId="14" fillId="0" borderId="16" xfId="0" applyNumberFormat="1" applyFont="1" applyBorder="1" applyAlignment="1">
      <alignment horizontal="right" vertical="center" wrapText="1"/>
    </xf>
    <xf numFmtId="2" fontId="14" fillId="0" borderId="21" xfId="0" applyNumberFormat="1" applyFont="1" applyBorder="1" applyAlignment="1">
      <alignment horizontal="right" vertical="center" wrapText="1"/>
    </xf>
    <xf numFmtId="10" fontId="10" fillId="0" borderId="16" xfId="0" applyNumberFormat="1" applyFont="1" applyBorder="1" applyAlignment="1">
      <alignment horizontal="right" vertical="center" wrapText="1"/>
    </xf>
    <xf numFmtId="10" fontId="10" fillId="0" borderId="11" xfId="0" applyNumberFormat="1" applyFont="1" applyBorder="1" applyAlignment="1">
      <alignment horizontal="right" vertical="center" wrapText="1"/>
    </xf>
    <xf numFmtId="10" fontId="10" fillId="0" borderId="22" xfId="0" applyNumberFormat="1" applyFont="1" applyBorder="1" applyAlignment="1">
      <alignment horizontal="right" vertical="center" wrapText="1"/>
    </xf>
    <xf numFmtId="10" fontId="10" fillId="0" borderId="23" xfId="0" applyNumberFormat="1" applyFont="1" applyBorder="1" applyAlignment="1">
      <alignment horizontal="right" vertical="center" wrapText="1"/>
    </xf>
    <xf numFmtId="0" fontId="28"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21" xfId="0" applyFont="1" applyBorder="1" applyAlignment="1">
      <alignment horizontal="center" vertical="center" wrapText="1"/>
    </xf>
    <xf numFmtId="0" fontId="29" fillId="0" borderId="0" xfId="0" applyFont="1" applyAlignment="1">
      <alignment horizontal="center"/>
    </xf>
    <xf numFmtId="0" fontId="31"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32" fillId="0" borderId="0" xfId="0" applyFont="1" applyAlignment="1">
      <alignment horizontal="center"/>
    </xf>
    <xf numFmtId="0" fontId="13" fillId="0" borderId="24" xfId="0" applyFont="1" applyBorder="1" applyAlignment="1">
      <alignment horizontal="center" vertical="center" wrapText="1"/>
    </xf>
    <xf numFmtId="0" fontId="13" fillId="0" borderId="15" xfId="0" applyFont="1" applyBorder="1" applyAlignment="1">
      <alignment horizontal="center" vertical="center" wrapText="1"/>
    </xf>
    <xf numFmtId="0" fontId="24" fillId="0" borderId="0" xfId="0" applyFont="1" applyAlignment="1">
      <alignment horizontal="center"/>
    </xf>
    <xf numFmtId="0" fontId="25" fillId="0" borderId="0" xfId="0" applyFont="1" applyAlignment="1">
      <alignment horizontal="center" vertical="center" wrapText="1"/>
    </xf>
    <xf numFmtId="0" fontId="24" fillId="0" borderId="0" xfId="0" applyFont="1" applyFill="1" applyAlignment="1">
      <alignment horizontal="center"/>
    </xf>
    <xf numFmtId="10" fontId="14" fillId="0" borderId="11" xfId="0" applyNumberFormat="1" applyFont="1" applyFill="1" applyBorder="1" applyAlignment="1">
      <alignment horizontal="right" vertical="center" wrapText="1"/>
    </xf>
    <xf numFmtId="10" fontId="14" fillId="0" borderId="22" xfId="0" applyNumberFormat="1" applyFont="1" applyFill="1" applyBorder="1" applyAlignment="1">
      <alignment horizontal="right" vertical="center" wrapText="1"/>
    </xf>
    <xf numFmtId="164" fontId="14" fillId="0" borderId="10" xfId="0" applyNumberFormat="1" applyFont="1" applyFill="1" applyBorder="1" applyAlignment="1">
      <alignment horizontal="right" vertical="center" wrapText="1"/>
    </xf>
    <xf numFmtId="164" fontId="14" fillId="0" borderId="21" xfId="0" applyNumberFormat="1" applyFont="1" applyFill="1" applyBorder="1" applyAlignment="1">
      <alignment horizontal="right" vertical="center" wrapText="1"/>
    </xf>
    <xf numFmtId="10" fontId="14" fillId="0" borderId="10" xfId="0" applyNumberFormat="1" applyFont="1" applyFill="1" applyBorder="1" applyAlignment="1">
      <alignment horizontal="center" vertical="center" wrapText="1"/>
    </xf>
    <xf numFmtId="10" fontId="14" fillId="0" borderId="21" xfId="0" applyNumberFormat="1" applyFont="1" applyFill="1" applyBorder="1" applyAlignment="1">
      <alignment horizontal="center" vertical="center" wrapText="1"/>
    </xf>
    <xf numFmtId="1" fontId="14" fillId="0" borderId="10" xfId="0" applyNumberFormat="1" applyFont="1" applyFill="1" applyBorder="1" applyAlignment="1">
      <alignment horizontal="right" vertical="center" wrapText="1"/>
    </xf>
    <xf numFmtId="1" fontId="14" fillId="0" borderId="21" xfId="0" applyNumberFormat="1" applyFont="1" applyFill="1" applyBorder="1" applyAlignment="1">
      <alignment horizontal="right" vertical="center" wrapText="1"/>
    </xf>
    <xf numFmtId="10" fontId="14" fillId="0" borderId="11" xfId="0" applyNumberFormat="1" applyFont="1" applyFill="1" applyBorder="1" applyAlignment="1">
      <alignment horizontal="center" vertical="center" wrapText="1"/>
    </xf>
    <xf numFmtId="10" fontId="14" fillId="0" borderId="22" xfId="0" applyNumberFormat="1" applyFont="1" applyFill="1" applyBorder="1" applyAlignment="1">
      <alignment horizontal="center" vertical="center" wrapText="1"/>
    </xf>
    <xf numFmtId="0" fontId="25" fillId="0" borderId="0" xfId="0" applyFont="1" applyFill="1" applyAlignment="1">
      <alignment horizontal="center" vertical="center" wrapText="1"/>
    </xf>
    <xf numFmtId="10" fontId="14" fillId="0" borderId="10" xfId="0" applyNumberFormat="1" applyFont="1" applyFill="1" applyBorder="1" applyAlignment="1">
      <alignment horizontal="right" vertical="center" wrapText="1"/>
    </xf>
    <xf numFmtId="10" fontId="14" fillId="0" borderId="21" xfId="0" applyNumberFormat="1" applyFont="1" applyFill="1" applyBorder="1" applyAlignment="1">
      <alignment horizontal="right" vertical="center" wrapText="1"/>
    </xf>
    <xf numFmtId="0" fontId="1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10" fontId="14" fillId="0" borderId="1" xfId="0" applyNumberFormat="1" applyFont="1" applyFill="1" applyBorder="1" applyAlignment="1">
      <alignment horizontal="right" vertical="center" wrapText="1"/>
    </xf>
    <xf numFmtId="10" fontId="14" fillId="0" borderId="8" xfId="0" applyNumberFormat="1" applyFont="1" applyFill="1" applyBorder="1" applyAlignment="1">
      <alignment horizontal="right" vertical="center" wrapText="1"/>
    </xf>
    <xf numFmtId="2" fontId="14" fillId="0" borderId="10" xfId="0" applyNumberFormat="1" applyFont="1" applyFill="1" applyBorder="1" applyAlignment="1">
      <alignment horizontal="right" vertical="center" wrapText="1"/>
    </xf>
    <xf numFmtId="2" fontId="14" fillId="0" borderId="21" xfId="0" applyNumberFormat="1" applyFont="1" applyFill="1" applyBorder="1" applyAlignment="1">
      <alignment horizontal="right" vertical="center" wrapText="1"/>
    </xf>
    <xf numFmtId="2" fontId="14" fillId="0" borderId="5" xfId="0" applyNumberFormat="1" applyFont="1" applyFill="1" applyBorder="1" applyAlignment="1">
      <alignment horizontal="right" vertical="center" wrapText="1"/>
    </xf>
    <xf numFmtId="2" fontId="14" fillId="0" borderId="1" xfId="0" applyNumberFormat="1" applyFont="1" applyFill="1" applyBorder="1" applyAlignment="1">
      <alignment horizontal="right" vertical="center" wrapText="1"/>
    </xf>
    <xf numFmtId="0" fontId="9"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10" fontId="14" fillId="0" borderId="8" xfId="0" applyNumberFormat="1" applyFont="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1" fontId="14" fillId="0" borderId="5" xfId="0" applyNumberFormat="1" applyFont="1" applyFill="1" applyBorder="1" applyAlignment="1">
      <alignment vertical="center" wrapText="1"/>
    </xf>
    <xf numFmtId="10" fontId="14" fillId="0" borderId="1" xfId="0" applyNumberFormat="1" applyFont="1" applyBorder="1" applyAlignment="1">
      <alignment horizontal="right" vertical="center" wrapText="1"/>
    </xf>
    <xf numFmtId="2" fontId="14" fillId="0" borderId="8" xfId="0" applyNumberFormat="1" applyFont="1" applyFill="1" applyBorder="1" applyAlignment="1">
      <alignment horizontal="right" vertical="center" wrapText="1"/>
    </xf>
    <xf numFmtId="2" fontId="14" fillId="0" borderId="13" xfId="0" applyNumberFormat="1" applyFont="1" applyFill="1" applyBorder="1" applyAlignment="1">
      <alignment horizontal="right" vertical="center" wrapText="1"/>
    </xf>
    <xf numFmtId="2" fontId="14" fillId="0" borderId="28" xfId="0" applyNumberFormat="1" applyFont="1" applyFill="1" applyBorder="1" applyAlignment="1">
      <alignment horizontal="right" vertical="center" wrapText="1"/>
    </xf>
    <xf numFmtId="1" fontId="14" fillId="0" borderId="1" xfId="0" applyNumberFormat="1" applyFont="1" applyFill="1" applyBorder="1" applyAlignment="1">
      <alignment vertical="center" wrapText="1"/>
    </xf>
    <xf numFmtId="10" fontId="14" fillId="0" borderId="11" xfId="0" applyNumberFormat="1" applyFont="1" applyBorder="1" applyAlignment="1">
      <alignment horizontal="right" vertical="center" wrapText="1"/>
    </xf>
    <xf numFmtId="10" fontId="14" fillId="0" borderId="23" xfId="0" applyNumberFormat="1" applyFont="1" applyBorder="1" applyAlignment="1">
      <alignment horizontal="right" vertical="center" wrapText="1"/>
    </xf>
    <xf numFmtId="10" fontId="14" fillId="0" borderId="22" xfId="0" applyNumberFormat="1" applyFont="1" applyBorder="1" applyAlignment="1">
      <alignment horizontal="right" vertical="center" wrapText="1"/>
    </xf>
    <xf numFmtId="2" fontId="14" fillId="0" borderId="16" xfId="0" applyNumberFormat="1" applyFont="1" applyFill="1" applyBorder="1" applyAlignment="1">
      <alignment horizontal="righ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52" fillId="0" borderId="37" xfId="0" applyFont="1" applyFill="1" applyBorder="1" applyAlignment="1">
      <alignment horizontal="left" vertical="center" wrapText="1"/>
    </xf>
    <xf numFmtId="0" fontId="52" fillId="0" borderId="38" xfId="0" applyFont="1" applyFill="1" applyBorder="1" applyAlignment="1">
      <alignment horizontal="left" vertical="center" wrapText="1"/>
    </xf>
    <xf numFmtId="0" fontId="52" fillId="0" borderId="39" xfId="0" applyFont="1" applyFill="1" applyBorder="1" applyAlignment="1">
      <alignment horizontal="left" vertical="center" wrapText="1"/>
    </xf>
    <xf numFmtId="0" fontId="44" fillId="0" borderId="0" xfId="0" applyFont="1" applyFill="1" applyAlignment="1">
      <alignment horizontal="center" vertical="center"/>
    </xf>
    <xf numFmtId="0" fontId="46" fillId="0" borderId="0" xfId="0" applyFont="1" applyFill="1" applyAlignment="1">
      <alignment horizontal="center" vertical="center" wrapText="1"/>
    </xf>
    <xf numFmtId="0" fontId="47" fillId="0" borderId="31" xfId="0" applyFont="1" applyFill="1" applyBorder="1" applyAlignment="1">
      <alignment horizontal="center" vertical="center"/>
    </xf>
    <xf numFmtId="0" fontId="47" fillId="0" borderId="33" xfId="0" applyFont="1" applyFill="1" applyBorder="1" applyAlignment="1">
      <alignment horizontal="center" vertical="center"/>
    </xf>
    <xf numFmtId="0" fontId="47" fillId="0" borderId="34" xfId="0" applyFont="1" applyFill="1" applyBorder="1" applyAlignment="1">
      <alignment horizontal="center" vertical="center"/>
    </xf>
    <xf numFmtId="0" fontId="47" fillId="3" borderId="9" xfId="0" applyFont="1" applyFill="1" applyBorder="1" applyAlignment="1">
      <alignment horizontal="center" vertical="center" wrapText="1"/>
    </xf>
    <xf numFmtId="0" fontId="47" fillId="3" borderId="32" xfId="0" applyFont="1" applyFill="1" applyBorder="1" applyAlignment="1">
      <alignment horizontal="center" vertical="center" wrapText="1"/>
    </xf>
    <xf numFmtId="0" fontId="50" fillId="0" borderId="5" xfId="1" applyFont="1" applyBorder="1" applyAlignment="1">
      <alignment horizontal="center" vertical="center" wrapText="1"/>
    </xf>
    <xf numFmtId="0" fontId="50" fillId="0" borderId="6" xfId="1" applyFont="1" applyBorder="1" applyAlignment="1">
      <alignment horizontal="center" vertical="center" wrapText="1"/>
    </xf>
    <xf numFmtId="0" fontId="45" fillId="0" borderId="11" xfId="1" applyFont="1" applyBorder="1" applyAlignment="1">
      <alignment horizontal="center" vertical="center" wrapText="1"/>
    </xf>
    <xf numFmtId="0" fontId="45" fillId="0" borderId="23" xfId="1" applyFont="1" applyBorder="1" applyAlignment="1">
      <alignment horizontal="center" vertical="center" wrapText="1"/>
    </xf>
    <xf numFmtId="0" fontId="45" fillId="0" borderId="42" xfId="1" applyFont="1" applyBorder="1" applyAlignment="1">
      <alignment horizontal="center" vertical="center" wrapText="1"/>
    </xf>
    <xf numFmtId="0" fontId="55" fillId="0" borderId="19" xfId="1" applyFont="1" applyBorder="1" applyAlignment="1">
      <alignment horizontal="center" vertical="center" wrapText="1"/>
    </xf>
    <xf numFmtId="0" fontId="55" fillId="0" borderId="26" xfId="1" applyFont="1" applyBorder="1" applyAlignment="1">
      <alignment horizontal="center" vertical="center" wrapText="1"/>
    </xf>
    <xf numFmtId="0" fontId="55" fillId="0" borderId="41" xfId="1" applyFont="1" applyBorder="1" applyAlignment="1">
      <alignment horizontal="center" vertical="center" wrapText="1"/>
    </xf>
    <xf numFmtId="0" fontId="50" fillId="0" borderId="13" xfId="1" applyFont="1" applyBorder="1" applyAlignment="1">
      <alignment horizontal="center" vertical="center" wrapText="1"/>
    </xf>
    <xf numFmtId="0" fontId="50" fillId="0" borderId="33" xfId="1" applyFont="1" applyBorder="1" applyAlignment="1">
      <alignment horizontal="center" vertical="center" wrapText="1"/>
    </xf>
    <xf numFmtId="0" fontId="50" fillId="0" borderId="34" xfId="1" applyFont="1" applyBorder="1" applyAlignment="1">
      <alignment horizontal="center" vertical="center" wrapText="1"/>
    </xf>
    <xf numFmtId="0" fontId="50" fillId="0" borderId="3" xfId="1" applyFont="1" applyBorder="1" applyAlignment="1">
      <alignment horizontal="center" vertical="center" wrapText="1"/>
    </xf>
    <xf numFmtId="0" fontId="50" fillId="0" borderId="4" xfId="1" applyFont="1" applyBorder="1" applyAlignment="1">
      <alignment horizontal="center" vertical="center" wrapText="1"/>
    </xf>
    <xf numFmtId="0" fontId="50" fillId="0" borderId="1" xfId="1" applyFont="1" applyBorder="1" applyAlignment="1">
      <alignment horizontal="center" vertical="center" wrapText="1"/>
    </xf>
    <xf numFmtId="0" fontId="50" fillId="0" borderId="7" xfId="1" applyFont="1" applyBorder="1" applyAlignment="1">
      <alignment horizontal="center" vertical="center" wrapText="1"/>
    </xf>
    <xf numFmtId="0" fontId="50" fillId="0" borderId="8" xfId="1" applyFont="1" applyBorder="1" applyAlignment="1">
      <alignment horizontal="center" vertical="center" wrapText="1"/>
    </xf>
    <xf numFmtId="0" fontId="50" fillId="0" borderId="9" xfId="1" applyFont="1" applyBorder="1" applyAlignment="1">
      <alignment horizontal="center" vertical="center" wrapText="1"/>
    </xf>
    <xf numFmtId="0" fontId="50" fillId="0" borderId="40" xfId="1" applyFont="1" applyBorder="1" applyAlignment="1">
      <alignment horizontal="center" vertical="center" wrapText="1"/>
    </xf>
    <xf numFmtId="0" fontId="50" fillId="0" borderId="32" xfId="1" applyFont="1" applyBorder="1" applyAlignment="1">
      <alignment horizontal="center" vertical="center" wrapText="1"/>
    </xf>
    <xf numFmtId="0" fontId="53" fillId="0" borderId="37" xfId="1" applyFont="1" applyBorder="1" applyAlignment="1">
      <alignment horizontal="center" vertical="center" wrapText="1"/>
    </xf>
    <xf numFmtId="0" fontId="53" fillId="0" borderId="38" xfId="1" applyFont="1" applyBorder="1" applyAlignment="1">
      <alignment horizontal="center" vertical="center" wrapText="1"/>
    </xf>
    <xf numFmtId="0" fontId="53" fillId="0" borderId="39" xfId="1" applyFont="1" applyBorder="1" applyAlignment="1">
      <alignment horizontal="center" vertical="center" wrapText="1"/>
    </xf>
    <xf numFmtId="0" fontId="47" fillId="0" borderId="25" xfId="1" applyFont="1" applyBorder="1" applyAlignment="1">
      <alignment horizontal="center" vertical="center" wrapText="1"/>
    </xf>
    <xf numFmtId="0" fontId="47" fillId="0" borderId="26" xfId="1" applyFont="1" applyBorder="1" applyAlignment="1">
      <alignment horizontal="center" vertical="center" wrapText="1"/>
    </xf>
    <xf numFmtId="0" fontId="47" fillId="0" borderId="27" xfId="1" applyFont="1" applyBorder="1" applyAlignment="1">
      <alignment horizontal="center" vertical="center" wrapText="1"/>
    </xf>
    <xf numFmtId="0" fontId="56" fillId="0" borderId="37" xfId="1" applyFont="1" applyBorder="1" applyAlignment="1">
      <alignment horizontal="center" vertical="center" wrapText="1"/>
    </xf>
    <xf numFmtId="0" fontId="56" fillId="0" borderId="38" xfId="1" applyFont="1" applyBorder="1" applyAlignment="1">
      <alignment horizontal="center" vertical="center" wrapText="1"/>
    </xf>
    <xf numFmtId="0" fontId="56" fillId="0" borderId="39" xfId="1" applyFont="1" applyBorder="1" applyAlignment="1">
      <alignment horizontal="center" vertical="center" wrapText="1"/>
    </xf>
    <xf numFmtId="0" fontId="45" fillId="0" borderId="0" xfId="5" applyFont="1"/>
    <xf numFmtId="0" fontId="57" fillId="0" borderId="40" xfId="1" applyFont="1" applyBorder="1"/>
    <xf numFmtId="0" fontId="58" fillId="0" borderId="25" xfId="1" applyFont="1" applyBorder="1" applyAlignment="1">
      <alignment horizontal="center" vertical="center" wrapText="1"/>
    </xf>
    <xf numFmtId="0" fontId="58" fillId="0" borderId="26" xfId="1" applyFont="1" applyBorder="1" applyAlignment="1">
      <alignment horizontal="center" vertical="center" wrapText="1"/>
    </xf>
    <xf numFmtId="0" fontId="58" fillId="0" borderId="27" xfId="1" applyFont="1" applyBorder="1" applyAlignment="1">
      <alignment horizontal="center" vertical="center" wrapText="1"/>
    </xf>
    <xf numFmtId="0" fontId="57" fillId="0" borderId="3" xfId="1" applyFont="1" applyBorder="1" applyAlignment="1">
      <alignment horizontal="center" vertical="center" wrapText="1"/>
    </xf>
    <xf numFmtId="0" fontId="57" fillId="0" borderId="4" xfId="1" applyFont="1" applyBorder="1" applyAlignment="1">
      <alignment horizontal="center" vertical="center" wrapText="1"/>
    </xf>
    <xf numFmtId="0" fontId="57" fillId="0" borderId="4" xfId="1" applyFont="1" applyBorder="1" applyAlignment="1">
      <alignment horizontal="center" vertical="center" wrapText="1"/>
    </xf>
    <xf numFmtId="0" fontId="57" fillId="0" borderId="7" xfId="1" applyFont="1" applyBorder="1" applyAlignment="1">
      <alignment horizontal="center" vertical="center" wrapText="1"/>
    </xf>
    <xf numFmtId="0" fontId="57" fillId="0" borderId="5" xfId="1" applyFont="1" applyBorder="1" applyAlignment="1">
      <alignment horizontal="center" vertical="center" wrapText="1"/>
    </xf>
    <xf numFmtId="0" fontId="57" fillId="0" borderId="1" xfId="1" applyFont="1" applyBorder="1" applyAlignment="1">
      <alignment horizontal="center" vertical="center" wrapText="1"/>
    </xf>
    <xf numFmtId="0" fontId="57" fillId="0" borderId="1" xfId="1" applyFont="1" applyBorder="1" applyAlignment="1">
      <alignment horizontal="center" vertical="center" wrapText="1"/>
    </xf>
    <xf numFmtId="0" fontId="57" fillId="0" borderId="8" xfId="1" applyFont="1" applyBorder="1" applyAlignment="1">
      <alignment horizontal="center" vertical="center" wrapText="1"/>
    </xf>
    <xf numFmtId="0" fontId="57" fillId="0" borderId="13" xfId="1" applyFont="1" applyBorder="1" applyAlignment="1">
      <alignment horizontal="center" vertical="center" wrapText="1"/>
    </xf>
    <xf numFmtId="0" fontId="59" fillId="0" borderId="1" xfId="1" applyFont="1" applyBorder="1" applyAlignment="1">
      <alignment horizontal="center" vertical="center" wrapText="1"/>
    </xf>
    <xf numFmtId="0" fontId="59" fillId="0" borderId="1" xfId="1" applyFont="1" applyBorder="1" applyAlignment="1">
      <alignment horizontal="center" vertical="center"/>
    </xf>
    <xf numFmtId="0" fontId="59" fillId="0" borderId="1" xfId="5" applyFont="1" applyFill="1" applyBorder="1" applyAlignment="1">
      <alignment horizontal="center" vertical="center"/>
    </xf>
    <xf numFmtId="2" fontId="59" fillId="0" borderId="1" xfId="1" applyNumberFormat="1" applyFont="1" applyBorder="1" applyAlignment="1">
      <alignment horizontal="center" vertical="center" wrapText="1"/>
    </xf>
    <xf numFmtId="0" fontId="59" fillId="0" borderId="11" xfId="1" applyFont="1" applyBorder="1" applyAlignment="1">
      <alignment horizontal="center" vertical="center" wrapText="1"/>
    </xf>
    <xf numFmtId="0" fontId="45" fillId="0" borderId="0" xfId="5" applyFont="1" applyAlignment="1">
      <alignment vertical="center"/>
    </xf>
    <xf numFmtId="0" fontId="57" fillId="0" borderId="33" xfId="1" applyFont="1" applyBorder="1" applyAlignment="1">
      <alignment horizontal="center" vertical="center" wrapText="1"/>
    </xf>
    <xf numFmtId="0" fontId="59" fillId="0" borderId="23" xfId="1" applyFont="1" applyBorder="1" applyAlignment="1">
      <alignment horizontal="center" vertical="center" wrapText="1"/>
    </xf>
    <xf numFmtId="0" fontId="57" fillId="0" borderId="0" xfId="5" applyFont="1" applyAlignment="1">
      <alignment horizontal="center" vertical="center"/>
    </xf>
    <xf numFmtId="0" fontId="57" fillId="0" borderId="10" xfId="1" applyFont="1" applyBorder="1" applyAlignment="1">
      <alignment horizontal="center" vertical="center" wrapText="1"/>
    </xf>
    <xf numFmtId="2" fontId="57" fillId="0" borderId="10" xfId="1" applyNumberFormat="1" applyFont="1" applyBorder="1" applyAlignment="1">
      <alignment horizontal="center" vertical="center" wrapText="1"/>
    </xf>
    <xf numFmtId="0" fontId="57" fillId="0" borderId="34" xfId="1" applyFont="1" applyBorder="1" applyAlignment="1">
      <alignment horizontal="center" vertical="center" wrapText="1"/>
    </xf>
    <xf numFmtId="0" fontId="60" fillId="0" borderId="26" xfId="5" applyFont="1" applyBorder="1" applyAlignment="1">
      <alignment horizontal="center" vertical="center"/>
    </xf>
    <xf numFmtId="0" fontId="61" fillId="0" borderId="19" xfId="1" applyFont="1" applyBorder="1" applyAlignment="1">
      <alignment horizontal="center" vertical="center" wrapText="1"/>
    </xf>
    <xf numFmtId="0" fontId="61" fillId="0" borderId="26" xfId="1" applyFont="1" applyBorder="1" applyAlignment="1">
      <alignment horizontal="center" vertical="center" wrapText="1"/>
    </xf>
    <xf numFmtId="0" fontId="61" fillId="0" borderId="41" xfId="1" applyFont="1" applyBorder="1" applyAlignment="1">
      <alignment horizontal="center" vertical="center" wrapText="1"/>
    </xf>
    <xf numFmtId="0" fontId="61" fillId="0" borderId="26" xfId="1" applyFont="1" applyBorder="1" applyAlignment="1">
      <alignment horizontal="center" vertical="center" wrapText="1"/>
    </xf>
    <xf numFmtId="0" fontId="61" fillId="0" borderId="2" xfId="1" applyFont="1" applyBorder="1" applyAlignment="1">
      <alignment horizontal="center" vertical="center" wrapText="1"/>
    </xf>
    <xf numFmtId="0" fontId="59" fillId="0" borderId="42" xfId="1" applyFont="1" applyBorder="1" applyAlignment="1">
      <alignment horizontal="center" vertical="center" wrapText="1"/>
    </xf>
    <xf numFmtId="0" fontId="54" fillId="0" borderId="0" xfId="5" applyFont="1" applyAlignment="1">
      <alignment vertical="center"/>
    </xf>
    <xf numFmtId="0" fontId="57" fillId="0" borderId="9" xfId="1" applyFont="1" applyBorder="1" applyAlignment="1">
      <alignment horizontal="center" vertical="center" wrapText="1"/>
    </xf>
    <xf numFmtId="0" fontId="59" fillId="0" borderId="1" xfId="5" applyFont="1" applyBorder="1" applyAlignment="1">
      <alignment horizontal="center" vertical="center"/>
    </xf>
    <xf numFmtId="0" fontId="57" fillId="0" borderId="1" xfId="5" applyFont="1" applyBorder="1" applyAlignment="1">
      <alignment horizontal="center" vertical="center"/>
    </xf>
    <xf numFmtId="2" fontId="57" fillId="0" borderId="1" xfId="1" applyNumberFormat="1" applyFont="1" applyBorder="1" applyAlignment="1">
      <alignment horizontal="center" vertical="center" wrapText="1"/>
    </xf>
    <xf numFmtId="0" fontId="60" fillId="0" borderId="43" xfId="5" applyFont="1" applyBorder="1" applyAlignment="1">
      <alignment horizontal="center" vertical="center"/>
    </xf>
    <xf numFmtId="0" fontId="59" fillId="0" borderId="10" xfId="1" applyFont="1" applyBorder="1" applyAlignment="1">
      <alignment horizontal="center" vertical="center" wrapText="1"/>
    </xf>
    <xf numFmtId="2" fontId="59" fillId="0" borderId="1" xfId="1" applyNumberFormat="1" applyFont="1" applyFill="1" applyBorder="1" applyAlignment="1">
      <alignment horizontal="center" vertical="center" wrapText="1"/>
    </xf>
    <xf numFmtId="0" fontId="57" fillId="0" borderId="6" xfId="1" applyFont="1" applyBorder="1" applyAlignment="1">
      <alignment horizontal="center" vertical="center" wrapText="1"/>
    </xf>
    <xf numFmtId="0" fontId="60" fillId="0" borderId="2" xfId="5" applyFont="1" applyBorder="1" applyAlignment="1">
      <alignment horizontal="center" vertical="center"/>
    </xf>
    <xf numFmtId="0" fontId="50" fillId="0" borderId="44" xfId="5" applyFont="1" applyBorder="1" applyAlignment="1">
      <alignment vertical="center" wrapText="1"/>
    </xf>
    <xf numFmtId="0" fontId="45" fillId="0" borderId="44" xfId="5" applyFont="1" applyBorder="1" applyAlignment="1">
      <alignment vertical="center" wrapText="1"/>
    </xf>
    <xf numFmtId="0" fontId="62" fillId="0" borderId="44" xfId="5" applyFont="1" applyBorder="1" applyAlignment="1">
      <alignment vertical="center" wrapText="1"/>
    </xf>
    <xf numFmtId="0" fontId="62" fillId="0" borderId="0" xfId="5" applyFont="1"/>
    <xf numFmtId="1" fontId="51" fillId="4" borderId="1" xfId="0" applyNumberFormat="1" applyFont="1" applyFill="1" applyBorder="1" applyAlignment="1">
      <alignment horizontal="center" vertical="center" wrapText="1"/>
    </xf>
    <xf numFmtId="1" fontId="51" fillId="0" borderId="1" xfId="0" applyNumberFormat="1" applyFont="1" applyFill="1" applyBorder="1" applyAlignment="1">
      <alignment horizontal="center" vertical="center" wrapText="1"/>
    </xf>
    <xf numFmtId="0" fontId="45" fillId="0" borderId="0" xfId="0" applyNumberFormat="1" applyFont="1" applyFill="1" applyBorder="1"/>
    <xf numFmtId="166" fontId="45" fillId="0" borderId="0" xfId="0" applyNumberFormat="1" applyFont="1" applyFill="1" applyBorder="1"/>
    <xf numFmtId="0" fontId="47" fillId="0" borderId="0" xfId="0" applyFont="1" applyFill="1" applyBorder="1" applyAlignment="1">
      <alignment vertical="center"/>
    </xf>
    <xf numFmtId="0" fontId="51" fillId="4" borderId="1" xfId="0" applyFont="1" applyFill="1" applyBorder="1" applyAlignment="1">
      <alignment horizontal="center" vertical="center"/>
    </xf>
    <xf numFmtId="1" fontId="51" fillId="4" borderId="1" xfId="0" applyNumberFormat="1" applyFont="1" applyFill="1" applyBorder="1" applyAlignment="1">
      <alignment horizontal="center" vertical="center"/>
    </xf>
    <xf numFmtId="1" fontId="45" fillId="0" borderId="0" xfId="0" applyNumberFormat="1" applyFont="1" applyFill="1" applyBorder="1" applyAlignment="1">
      <alignment horizontal="center" vertical="center"/>
    </xf>
    <xf numFmtId="1" fontId="47" fillId="4" borderId="8" xfId="0" applyNumberFormat="1" applyFont="1" applyFill="1" applyBorder="1" applyAlignment="1">
      <alignment horizontal="center" vertical="center"/>
    </xf>
  </cellXfs>
  <cellStyles count="6">
    <cellStyle name="Normal" xfId="0" builtinId="0"/>
    <cellStyle name="Normal 2" xfId="1"/>
    <cellStyle name="Normal 65" xfId="4"/>
    <cellStyle name="Normal 65 2" xfId="5"/>
    <cellStyle name="Percent" xfId="2"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50" Type="http://schemas.openxmlformats.org/officeDocument/2006/relationships/externalLink" Target="externalLinks/externalLink38.xml"/><Relationship Id="rId55" Type="http://schemas.openxmlformats.org/officeDocument/2006/relationships/externalLink" Target="externalLinks/externalLink43.xml"/><Relationship Id="rId63" Type="http://schemas.openxmlformats.org/officeDocument/2006/relationships/externalLink" Target="externalLinks/externalLink51.xml"/><Relationship Id="rId68" Type="http://schemas.openxmlformats.org/officeDocument/2006/relationships/externalLink" Target="externalLinks/externalLink56.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59.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3" Type="http://schemas.openxmlformats.org/officeDocument/2006/relationships/externalLink" Target="externalLinks/externalLink41.xml"/><Relationship Id="rId58" Type="http://schemas.openxmlformats.org/officeDocument/2006/relationships/externalLink" Target="externalLinks/externalLink46.xml"/><Relationship Id="rId66" Type="http://schemas.openxmlformats.org/officeDocument/2006/relationships/externalLink" Target="externalLinks/externalLink54.xml"/><Relationship Id="rId74" Type="http://schemas.openxmlformats.org/officeDocument/2006/relationships/externalLink" Target="externalLinks/externalLink6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externalLink" Target="externalLinks/externalLink37.xml"/><Relationship Id="rId57" Type="http://schemas.openxmlformats.org/officeDocument/2006/relationships/externalLink" Target="externalLinks/externalLink45.xml"/><Relationship Id="rId61" Type="http://schemas.openxmlformats.org/officeDocument/2006/relationships/externalLink" Target="externalLinks/externalLink49.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52" Type="http://schemas.openxmlformats.org/officeDocument/2006/relationships/externalLink" Target="externalLinks/externalLink40.xml"/><Relationship Id="rId60" Type="http://schemas.openxmlformats.org/officeDocument/2006/relationships/externalLink" Target="externalLinks/externalLink48.xml"/><Relationship Id="rId65" Type="http://schemas.openxmlformats.org/officeDocument/2006/relationships/externalLink" Target="externalLinks/externalLink53.xml"/><Relationship Id="rId73" Type="http://schemas.openxmlformats.org/officeDocument/2006/relationships/externalLink" Target="externalLinks/externalLink61.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56" Type="http://schemas.openxmlformats.org/officeDocument/2006/relationships/externalLink" Target="externalLinks/externalLink44.xml"/><Relationship Id="rId64" Type="http://schemas.openxmlformats.org/officeDocument/2006/relationships/externalLink" Target="externalLinks/externalLink52.xml"/><Relationship Id="rId69" Type="http://schemas.openxmlformats.org/officeDocument/2006/relationships/externalLink" Target="externalLinks/externalLink57.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39.xml"/><Relationship Id="rId72" Type="http://schemas.openxmlformats.org/officeDocument/2006/relationships/externalLink" Target="externalLinks/externalLink6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59" Type="http://schemas.openxmlformats.org/officeDocument/2006/relationships/externalLink" Target="externalLinks/externalLink47.xml"/><Relationship Id="rId67" Type="http://schemas.openxmlformats.org/officeDocument/2006/relationships/externalLink" Target="externalLinks/externalLink55.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54" Type="http://schemas.openxmlformats.org/officeDocument/2006/relationships/externalLink" Target="externalLinks/externalLink42.xml"/><Relationship Id="rId62" Type="http://schemas.openxmlformats.org/officeDocument/2006/relationships/externalLink" Target="externalLinks/externalLink50.xml"/><Relationship Id="rId70" Type="http://schemas.openxmlformats.org/officeDocument/2006/relationships/externalLink" Target="externalLinks/externalLink58.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rs/SBM/RE_Dec_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rs/SBM/MPZPJAN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e2\D\makwana\MMR\M.I.S\HO_MIS06-07\HO_Oct06\jmn-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ECHANICAL/MIS/MIS-1/August%20-%2009/MIS%20X'MER-MAIT.-LAB-MET.RE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cheme-tmk\D\rrs\SBM\RE_Dec_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rrs\SBM\RE_Dec_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rrs/SBM/Mpzp12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icomp1\c\GANESHA\GANESHA1\MIS2\GEB_Anand\SHP_TD_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rrs/SBM/Mpzp09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NEWUSER/Desktop/T&amp;D%20Apr-09/T&amp;D%20April--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ocuments%20and%20Settings\NEWUSER\Desktop\T&amp;D%20Apr-09\T&amp;D%20April--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jrathod\Equipment%20Circle%20Wise%20Data\Documents%20and%20Settings\NEWUSER\My%20Documents\TECH-1\PIYUSH\22-09-05LINE.1\Data-Migration-V1.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aily%20Collection/2009-10/Daily%20Collection%20Dec.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Documents%20and%20Settings\Naveen\My%20Documents\Naveen\Tariff%202006-07\CPG\Op%20BS%20Final%2016052005\Asset%20Disaggregation%2017.04.05%20With%20Residual%20MPSEB\Raw%20TB%20D"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RDF\F\1-Working%20Folder\5-T&amp;D\1-Distribution%20losses\18-2021-22\10-Jan-22\PBIS%2022-23-%2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CTRIVEDI/CONT.POWER%20SUPPLY-2/CONT.POWER-SUPP-SAT/SAFI%20MAFI%20SAIDI/SAIFI%20SAIDI%20MAIFI%20Apr-06%20to%20MAR-07/bvn-saifi%20Apr-07%20t0%20March-0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Cost%20Data/Preparation/08-09/City-GIDC/AT05010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TECHANICAL/MIS/MIS-1/August%20-%2009/MIS%20ENERGY%20AUDIT-OTH..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temp/MPZP.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temp\MPZ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E%20TECH\GBD%20JGY%20RE%20MIS\RE%20MIS%202010-11\AA-01%20RE%20MIS%20September\AA-01%20RE%20MIS%20September\rrs\SBM\RE.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Databank\1-Projects%20In%20Hand\DFID\ARR%202003-04\Arr%20Petition%202003-04\For%20Submission\ARR%20Forms%20For%20Submissio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icomp1\c\ndb\MIS_CO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cuments%20and%20Settings/123/Desktop/Quarter%20performance/Copy%20of%20performance%20of%20TR%20Zone%20Gondal%20During%20the%20year%202007-08/condition%20monitoring%20of%20equipment/Documents%20and%20Settings/hcl/My%20Documents/RRG/INTERRUPTIO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Documents%20and%20Settings\ak_srivastava\Desktop\KPMG\Financial%20Mo\Final%20Model\PF_Modelling_KPMG%20v3.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ak_srivastava\Desktop\KPMG\Financial%20Mo\Final%20Model\PF_Modelling_KPMG%20v3.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CEL%20\D\My%20Documents\LALIT\TECH.VAP\for%20Bhuj%20_Revised%20Estimates%20New%20SOR%202005\CistMast_SteelQty.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anurag\My%20Documents\petitions\Petition%20for%20trans%20ARR.doc\Databank\1-Projects%20In%20Hand\DFID\ARR%202003-04\Arr%20Petition%202003-"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ocuments%20and%20Settings/NEWUSER/Desktop/HITEN/RE%20MIS/2011-12/March-12/this%20month%20March-12/BVN/RE%20MIS_BVN%20%20March'2012/BVN%20RE%20MIS%20Format_BVN%20_MARCH'1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Sameer's%20folder\MSEB\Tariff%20Filing%202003-04\Outputs\Models\Working%20Models\old\Dispatch%202.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J.J.Makwana/Local%20Settings/Temporary%20Internet%20Files/Content.IE5/IAS81TBM/PBR%20DAILY%20PEND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BAS\ON%20THE%20JOB\Cost%20Accounting%20Formats\Poorv%20Discom\CAR%20Model\BS\Raw%20TB%20Data%20&amp;%20Cap-CAU%20as%20Ge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SO/E%20Drive/DSO%20%20-%2010.10.13/Scheme/Progress/MIS%20From%20Circle/BVN%20OCTOBER%2013/BVN_Data%20to%20be%20filled%20by%20circl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RIMS%20Q1%202025-26%20-OLD%20-MGVC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BAS\ON%20THE%20JOB\Cost%20Accounting%20Formats\Poorv%20Discom\CAR%20Model\BS\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1-04REL-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PRO_39_C"/>
      <sheetName val="T_D COMP"/>
      <sheetName val="locationwise activities"/>
      <sheetName val="SUM_04_05"/>
      <sheetName val="zpF0001"/>
      <sheetName val="mpmla wise pp01_02"/>
      <sheetName val="R2-S1-mthws-prog"/>
      <sheetName val="zp0001_MAR"/>
      <sheetName val="Recovered_Sheet5"/>
      <sheetName val="mpmla wise pp0001"/>
      <sheetName val="Sheet1"/>
      <sheetName val="mpmla wise pp02_03"/>
      <sheetName val="Sheet2"/>
      <sheetName val="MASTER (2)"/>
      <sheetName val="Network Accident"/>
      <sheetName val="LMAIN"/>
      <sheetName val="shp_T&amp;D_drive"/>
      <sheetName val="catcum (3)"/>
      <sheetName val="Raw Data"/>
      <sheetName val="SUMMARY(AUTO)"/>
      <sheetName val="REF"/>
      <sheetName val="ESD REASON"/>
      <sheetName val="SF REASON"/>
      <sheetName val="LIST"/>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OCT"/>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CDSteelMaster"/>
      <sheetName val="shp_T_D_drive"/>
      <sheetName val="SUM-04-05"/>
      <sheetName val="mpmla wise pp01_02"/>
      <sheetName val="Form-A"/>
      <sheetName val="Recovered_Sheet5"/>
      <sheetName val="Name of Lines"/>
      <sheetName val="FDR MST"/>
      <sheetName val="mpmla wise pp02_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TLPPOCT"/>
      <sheetName val="LMAIN"/>
      <sheetName val="AG UN METER"/>
      <sheetName val="#REF"/>
      <sheetName val="Master Data"/>
      <sheetName val="Tech-Loss Auto"/>
      <sheetName val="JOB Sent (7A.11)"/>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EDWise"/>
      <sheetName val="A"/>
      <sheetName val="A2-02-03"/>
      <sheetName val="ATC Loss Red"/>
      <sheetName val="Demand Raised wrt adj targe "/>
      <sheetName val="Sheet1"/>
      <sheetName val="DLC"/>
      <sheetName val="Salient1"/>
      <sheetName val="Executive Summary -Thermal"/>
      <sheetName val="Stationwise Thermal &amp; Hydel Gen"/>
      <sheetName val="TWELVE"/>
      <sheetName val="data"/>
      <sheetName val="A1-Continuous"/>
      <sheetName val="CASH-FLOW"/>
      <sheetName val="Design"/>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Loss_of_Generation1"/>
      <sheetName val="No_of_Tube_Leakage1"/>
      <sheetName val="EB_PS1"/>
      <sheetName val="400_KV1"/>
      <sheetName val="LONG_DURATION_OUTAGE1"/>
      <sheetName val="TIME_DURATION_CAUSE_ANALYSIS1"/>
      <sheetName val="CAUSE_ANALYSIS1"/>
      <sheetName val="BREAKUP_OF_OIL1"/>
      <sheetName val="PARTIAL_LOSS1"/>
      <sheetName val="STN_WISE_EMR1"/>
      <sheetName val="R_Hrs__Since_Comm1"/>
      <sheetName val="ATC_Loss_Red"/>
      <sheetName val="Demand_Raised_wrt_adj_targe_"/>
      <sheetName val="Executive_Summary_-Thermal"/>
      <sheetName val="Stationwise_Thermal_&amp;_Hydel_Gen"/>
      <sheetName val="04REL"/>
      <sheetName val="Material Reciept Status"/>
      <sheetName val="Dom"/>
      <sheetName val="01.11.2004"/>
      <sheetName val="TABLES"/>
      <sheetName val="List"/>
      <sheetName val="IP Assessment_June.08"/>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Form_A"/>
      <sheetName val="Newabstract"/>
      <sheetName val="Detail Estt."/>
      <sheetName val="Inputs"/>
      <sheetName val="SS-III &amp; SS-V"/>
      <sheetName val="cls"/>
      <sheetName val="Lead statement-Tpt"/>
      <sheetName val="MO EY"/>
      <sheetName val="MO CY"/>
      <sheetName val="Data 2010-11"/>
      <sheetName val="QTY"/>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mpmla wise pp01_02"/>
      <sheetName val="T_D COMP"/>
      <sheetName val="LMAIN"/>
      <sheetName val="R2-S1-mthws-prog"/>
      <sheetName val="TLPPOCT"/>
      <sheetName val="zpF0001"/>
      <sheetName val="locationwise activities"/>
      <sheetName val="zp0001_MAR"/>
      <sheetName val="mpmla wise pp0001"/>
      <sheetName val="TALUKA Wise"/>
      <sheetName val="Recovered_Sheet5"/>
      <sheetName val="mpmla wise paid pending"/>
      <sheetName val="117"/>
      <sheetName val="mpmla wise pp02_03"/>
      <sheetName val="SuvP_Ltg_Catwise"/>
      <sheetName val="PP_Ltg_Catwise"/>
      <sheetName val="SuvP_Ind_Catwise "/>
      <sheetName val="PP_Ind_Catwise "/>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row r="1">
          <cell r="A1" t="str">
            <v>Annexure - A</v>
          </cell>
        </row>
        <row r="2">
          <cell r="A2" t="str">
            <v>Fortnightlyreport regarding action taken on feeders selected for reducing T&amp;D losses</v>
          </cell>
        </row>
        <row r="3">
          <cell r="S3">
            <v>0</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1" refreshError="1"/>
      <sheetData sheetId="2"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R2-S1-mthws-prog"/>
      <sheetName val="MPZPJAN1"/>
      <sheetName val="LMAIN"/>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0">
          <cell r="A40" t="str">
            <v>1</v>
          </cell>
          <cell r="E40" t="str">
            <v>Aboch(M)</v>
          </cell>
        </row>
        <row r="41">
          <cell r="E41" t="str">
            <v>Alwa(BASV)</v>
          </cell>
        </row>
        <row r="42">
          <cell r="E42" t="str">
            <v>Ambvel</v>
          </cell>
        </row>
        <row r="43">
          <cell r="E43" t="str">
            <v>Atroli</v>
          </cell>
        </row>
        <row r="44">
          <cell r="E44" t="str">
            <v>Atroli</v>
          </cell>
        </row>
        <row r="45">
          <cell r="E45" t="str">
            <v>Bhagatna Mu.</v>
          </cell>
        </row>
        <row r="46">
          <cell r="E46" t="str">
            <v>Bhungaliya(TKPF)</v>
          </cell>
        </row>
        <row r="47">
          <cell r="E47" t="str">
            <v>Bhutiya(LGK)</v>
          </cell>
        </row>
        <row r="48">
          <cell r="E48" t="str">
            <v>Chaptiya</v>
          </cell>
        </row>
        <row r="49">
          <cell r="E49" t="str">
            <v>Chelavat</v>
          </cell>
        </row>
        <row r="50">
          <cell r="E50" t="str">
            <v>Chiklod</v>
          </cell>
        </row>
        <row r="51">
          <cell r="E51" t="str">
            <v>Dahiyap</v>
          </cell>
        </row>
        <row r="52">
          <cell r="E52" t="str">
            <v>Danga ni muvadi</v>
          </cell>
        </row>
        <row r="53">
          <cell r="E53" t="str">
            <v>Duthathal(MNA)</v>
          </cell>
        </row>
        <row r="54">
          <cell r="E54" t="str">
            <v>Ghauva(MPLG)</v>
          </cell>
        </row>
        <row r="55">
          <cell r="E55" t="str">
            <v>Kalaji</v>
          </cell>
        </row>
        <row r="56">
          <cell r="E56" t="str">
            <v>Khanpur(Vadadhara)</v>
          </cell>
        </row>
        <row r="57">
          <cell r="E57" t="str">
            <v>Khanpur(Vadadhara)</v>
          </cell>
        </row>
        <row r="58">
          <cell r="E58" t="str">
            <v>Ladujina muvada</v>
          </cell>
        </row>
        <row r="59">
          <cell r="E59" t="str">
            <v>Ladujina muvada</v>
          </cell>
        </row>
        <row r="60">
          <cell r="E60" t="str">
            <v>Lal mandva</v>
          </cell>
        </row>
        <row r="61">
          <cell r="E61" t="str">
            <v>Lalateli(kesraji)</v>
          </cell>
        </row>
        <row r="62">
          <cell r="E62" t="str">
            <v>Moti sultanpur</v>
          </cell>
        </row>
        <row r="63">
          <cell r="E63" t="str">
            <v>Nat ni Muvadi</v>
          </cell>
        </row>
        <row r="64">
          <cell r="E64" t="str">
            <v>Ramosadi</v>
          </cell>
        </row>
        <row r="65">
          <cell r="E65" t="str">
            <v>Reliya</v>
          </cell>
        </row>
        <row r="66">
          <cell r="E66" t="str">
            <v>Savli(BB)</v>
          </cell>
        </row>
        <row r="67">
          <cell r="E67" t="str">
            <v>Singhali</v>
          </cell>
        </row>
        <row r="68">
          <cell r="E68" t="str">
            <v>Singhali</v>
          </cell>
        </row>
        <row r="69">
          <cell r="E69" t="str">
            <v>Sorna</v>
          </cell>
        </row>
        <row r="70">
          <cell r="E70" t="str">
            <v>Suravat</v>
          </cell>
        </row>
        <row r="71">
          <cell r="E71" t="str">
            <v>Tanthadi(VGA)</v>
          </cell>
        </row>
        <row r="72">
          <cell r="E72" t="str">
            <v>Thavad</v>
          </cell>
        </row>
        <row r="73">
          <cell r="E73" t="str">
            <v>Vadol</v>
          </cell>
        </row>
        <row r="74">
          <cell r="E74" t="str">
            <v>Vaghas</v>
          </cell>
        </row>
        <row r="75">
          <cell r="E75" t="str">
            <v>Vaghjipur</v>
          </cell>
        </row>
        <row r="76">
          <cell r="E76" t="str">
            <v>Vejalpur</v>
          </cell>
        </row>
        <row r="77">
          <cell r="E77" t="str">
            <v>Virniya</v>
          </cell>
        </row>
        <row r="78">
          <cell r="E78" t="str">
            <v>Zanda(Lilaji)</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TLPPOCT"/>
      <sheetName val="LOOKUPS"/>
      <sheetName val="R2-S1-mthws-prog"/>
      <sheetName val="R2-S12-SCP-HB-1"/>
      <sheetName val="Recovered_Sheet5"/>
      <sheetName val="mpmla wise pp02_03"/>
      <sheetName val="mpmla wise pp01_02"/>
      <sheetName val="Dom"/>
      <sheetName val="SPA 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warding"/>
      <sheetName val="INDEX"/>
      <sheetName val="Ind-reg"/>
      <sheetName val="RegP-Ind-Mthrwise"/>
      <sheetName val="SuvP-Ind-Catwise "/>
      <sheetName val="PP-Ind-Catwise "/>
      <sheetName val="Reasons-PP-Ind"/>
      <sheetName val="No-Load-Ind"/>
      <sheetName val="LTG-reg"/>
      <sheetName val="RegP-Ltg-Mthrwise "/>
      <sheetName val="SuvP-Ltg-Catwise"/>
      <sheetName val="PP-Ltg-Catwise"/>
      <sheetName val="Reasons-PP-LTG"/>
      <sheetName val="No-Load-Ltg"/>
      <sheetName val="KJ-State"/>
      <sheetName val="Ach-KJ-State"/>
      <sheetName val="Zuppad-Appli"/>
      <sheetName val="Ach-Zu"/>
      <sheetName val="AREP-Appli"/>
      <sheetName val="Ach-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TLPPOCT"/>
      <sheetName val="mpmla wise pp02_03"/>
      <sheetName val="mpmla wise pp01_02"/>
      <sheetName val="SuvP_Ltg_Catwise"/>
      <sheetName val="PP_Ltg_Catwise"/>
      <sheetName val="SuvP_Ind_Catwise "/>
      <sheetName val="PP_Ind_Catwise "/>
      <sheetName val="New AG UN METER"/>
      <sheetName val="R2-S1-mthws-prog"/>
      <sheetName val="zpF0001"/>
      <sheetName val="REPORT"/>
      <sheetName val="Rep_New_RSO"/>
      <sheetName val="FDR MST"/>
      <sheetName val="CDSteelMaster"/>
      <sheetName val="SDO"/>
      <sheetName val="PGVCL-Link"/>
      <sheetName val="mpmla wise pp0001"/>
      <sheetName val="PRO_39_C"/>
      <sheetName val="Book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KV_Xmer_Fail"/>
      <sheetName val="Maintanance"/>
      <sheetName val="Accident"/>
      <sheetName val="ACCD-MAINT"/>
      <sheetName val="Lab_1_Ph"/>
      <sheetName val="Lab_3_Ph"/>
      <sheetName val="Nonworking_Meter"/>
      <sheetName val="Wrapped_Meter_Inspection"/>
      <sheetName val="Wrapped_Meter_Pending"/>
      <sheetName val="MMB_1Ph"/>
      <sheetName val="MMB_3Ph "/>
      <sheetName val="Seal_1Ph"/>
      <sheetName val="Seal_3ph"/>
      <sheetName val="PM_testing"/>
      <sheetName val="CT_mtr_check"/>
      <sheetName val="Recovered_Sheet5"/>
      <sheetName val="TLPPOCT"/>
      <sheetName val="mpmla wise pp01_02"/>
      <sheetName val="R2-S1-mthws-pr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LPPOCT"/>
      <sheetName val="DLC"/>
      <sheetName val="General"/>
      <sheetName val="A 3.7"/>
      <sheetName val="Addl.40"/>
      <sheetName val="Vol II.b (RAPDRP town No.)RJYT"/>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1_02"/>
      <sheetName val="Recovered_Sheet5"/>
      <sheetName val="mpmla wise pp02_03"/>
      <sheetName val="zpF0001"/>
      <sheetName val="LMAIN"/>
      <sheetName val="SuvP_Ltg_Catwise"/>
      <sheetName val="PP_Ltg_Catwise"/>
      <sheetName val="SuvP_Ind_Catwise "/>
      <sheetName val="PP_Ind_Catwise "/>
      <sheetName val="PRO_39_C"/>
      <sheetName val="mpmla wise pp0001"/>
      <sheetName val="Book1"/>
      <sheetName val="shp_T&amp;D_drive"/>
      <sheetName val="shp_T_D_drive"/>
      <sheetName val="CDSteelMast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1_02"/>
      <sheetName val="Recovered_Sheet5"/>
      <sheetName val="CDSteelMaster"/>
      <sheetName val="shp_T_D_drive"/>
      <sheetName val="SUM-04-05"/>
      <sheetName val="Form-A"/>
      <sheetName val="Name of Lines"/>
      <sheetName val="FDR MST"/>
      <sheetName val="mpmla wise pp02_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data"/>
      <sheetName val="ATP"/>
      <sheetName val="Stationwise Thermal &amp; Hydel Gen"/>
      <sheetName val="Executive Summary -Thermal"/>
      <sheetName val="TWELVE"/>
      <sheetName val="BREAKUP OF OIL"/>
      <sheetName val="Demand"/>
      <sheetName val="Salient1"/>
      <sheetName val="A 3.7"/>
      <sheetName val="cls"/>
      <sheetName val="SUMMERY"/>
      <sheetName val="Sheet1"/>
      <sheetName val="dpc cost"/>
      <sheetName val="Discom Details"/>
      <sheetName val="Code"/>
      <sheetName val="04REL"/>
      <sheetName val="Cat_Ser_load"/>
      <sheetName val="R_Abstract"/>
      <sheetName val="Schema_x0000__x0000__x0000__x0000__x0000__x0000_&quot;[Global model 28th"/>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zpF0001"/>
      <sheetName val="TLPPOCT"/>
      <sheetName val="R2-S1-mthws-prog"/>
      <sheetName val="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TLPPOCT"/>
      <sheetName val="mpmla wise pp0001"/>
      <sheetName val="zpF0001"/>
      <sheetName val="mpmla wise pp01_02"/>
      <sheetName val="Recovered_Sheet5"/>
      <sheetName val="LMAIN"/>
      <sheetName val="PRO_39_C"/>
      <sheetName val="AG UN ME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CDSteelMaster"/>
      <sheetName val="shp_T&amp;D_drive"/>
      <sheetName val="shp_T_D_drive"/>
      <sheetName val="LMAIN"/>
      <sheetName val="SINGLE"/>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HTVR CO_"/>
      <sheetName val="PRO_39_C"/>
      <sheetName val="SHP_TD_00"/>
      <sheetName val="T_D COMP"/>
      <sheetName val="Sheet2"/>
      <sheetName val="Book1"/>
      <sheetName val="FDR MST"/>
      <sheetName val="DATA"/>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A 3_7"/>
      <sheetName val="04REL"/>
      <sheetName val="data"/>
      <sheetName val="Unit_Rate"/>
      <sheetName val="160MVA_Addl"/>
      <sheetName val="220KV_FB"/>
      <sheetName val="315MVA_Addl"/>
      <sheetName val="Addl_401"/>
      <sheetName val="Addl_20"/>
      <sheetName val="Addl_63_(2)"/>
      <sheetName val="Data base Feb 09"/>
      <sheetName val="grid"/>
      <sheetName val="132kv DCDS"/>
      <sheetName val=""/>
      <sheetName val="Salient1"/>
      <sheetName val="Cat_Ser_load"/>
      <sheetName val="Sheet1"/>
      <sheetName val="Inputs"/>
      <sheetName val="R_Hrs_ Since Comm"/>
      <sheetName val="A_3_7"/>
      <sheetName val="A"/>
      <sheetName val="Dom"/>
      <sheetName val="ATP"/>
      <sheetName val="shp_T_D_drive"/>
      <sheetName val="compar jgy"/>
      <sheetName val="COMPARE AG"/>
      <sheetName val="PACK (B)"/>
      <sheetName val="Unit_Rate1"/>
      <sheetName val="160MVA_Addl1"/>
      <sheetName val="220KV_FB1"/>
      <sheetName val="315MVA_Addl1"/>
      <sheetName val="Addl_402"/>
      <sheetName val="Addl_201"/>
      <sheetName val="Addl_63_(2)1"/>
      <sheetName val="Data_base_Feb_09"/>
      <sheetName val="132kv_DCDS"/>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K"/>
      <sheetName val="Scheme Area Details_Block__ C2"/>
      <sheetName val="New33KVSS_E3"/>
      <sheetName val="Prop aug of Ex 33KVSS_E3a"/>
      <sheetName val="Coalmine"/>
      <sheetName val="Basis"/>
      <sheetName val="Scheme_Area_Details_Block___C2"/>
      <sheetName val="Prop_aug_of_Ex_33KVSS_E3a"/>
      <sheetName val="Report"/>
      <sheetName val="Unit_Rate2"/>
      <sheetName val="160MVA_Addl2"/>
      <sheetName val="220KV_FB2"/>
      <sheetName val="315MVA_Addl2"/>
      <sheetName val="Addl_403"/>
      <sheetName val="Addl_202"/>
      <sheetName val="Addl_63_(2)2"/>
      <sheetName val="132kv_DCDS1"/>
      <sheetName val="A_3_71"/>
      <sheetName val="Data_base_Feb_091"/>
      <sheetName val="R_Hrs__Since_Comm"/>
      <sheetName val="Scheme_Area_Details_Block___C21"/>
      <sheetName val="Prop_aug_of_Ex_33KVSS_E3a1"/>
      <sheetName val="STN_WISE_EMR"/>
      <sheetName val="Latest revised Cost Estimates f"/>
      <sheetName val="Form 6"/>
      <sheetName val="220Kv (2)"/>
      <sheetName val="220Kv"/>
      <sheetName val="Calculations 1"/>
      <sheetName val="Consolidated"/>
      <sheetName val="Input"/>
      <sheetName val="Phasing 1"/>
      <sheetName val="Results"/>
      <sheetName val="Coal-Cal"/>
      <sheetName val="Introduction"/>
      <sheetName val="Calculations 2"/>
      <sheetName val="Calculations 3"/>
      <sheetName val="Calculations 4"/>
      <sheetName val="Calculations 5"/>
      <sheetName val="Phasing 3"/>
      <sheetName val="DLC"/>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sheetData sheetId="6"/>
      <sheetData sheetId="7"/>
      <sheetData sheetId="8"/>
      <sheetData sheetId="9"/>
      <sheetData sheetId="10"/>
      <sheetData sheetId="11"/>
      <sheetData sheetId="12" refreshError="1"/>
      <sheetData sheetId="13">
        <row r="38">
          <cell r="A38" t="str">
            <v xml:space="preserve">ESTIMATE FOR INSTALLATION OF ADDITIONAL 1X40MVA 132/33KV TRANSFORMER AT EXISTING EHV SUBSTATION </v>
          </cell>
        </row>
      </sheetData>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ow r="38">
          <cell r="A38">
            <v>0</v>
          </cell>
        </row>
      </sheetData>
      <sheetData sheetId="45">
        <row r="38">
          <cell r="A38" t="str">
            <v xml:space="preserve">ESTIMATE FOR INSTALLATION OF ADDITIONAL 1X40MVA 132/33KV TRANSFORMER AT EXISTING EHV SUBSTATION </v>
          </cell>
        </row>
      </sheetData>
      <sheetData sheetId="46">
        <row r="38">
          <cell r="A38" t="str">
            <v xml:space="preserve">ESTIMATE FOR INSTALLATION OF ADDITIONAL 1X40MVA 132/33KV TRANSFORMER AT EXISTING EHV SUBSTATION </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ow r="38">
          <cell r="A38" t="str">
            <v xml:space="preserve">ESTIMATE FOR INSTALLATION OF ADDITIONAL 1X40MVA 132/33KV TRANSFORMER AT EXISTING EHV SUBSTATION </v>
          </cell>
        </row>
      </sheetData>
      <sheetData sheetId="50">
        <row r="38">
          <cell r="A38" t="str">
            <v xml:space="preserve">ESTIMATE FOR INSTALLATION OF ADDITIONAL 1X40MVA 132/33KV TRANSFORMER AT EXISTING EHV SUBSTATION </v>
          </cell>
        </row>
      </sheetData>
      <sheetData sheetId="51">
        <row r="38">
          <cell r="A38" t="str">
            <v xml:space="preserve">ESTIMATE FOR INSTALLATION OF ADDITIONAL 1X40MVA 132/33KV TRANSFORMER AT EXISTING EHV SUBSTATION </v>
          </cell>
        </row>
      </sheetData>
      <sheetData sheetId="52">
        <row r="38">
          <cell r="A38" t="str">
            <v xml:space="preserve">ESTIMATE FOR INSTALLATION OF ADDITIONAL 1X40MVA 132/33KV TRANSFORMER AT EXISTING EHV SUBSTATION </v>
          </cell>
        </row>
      </sheetData>
      <sheetData sheetId="53">
        <row r="38">
          <cell r="A38" t="str">
            <v xml:space="preserve">ESTIMATE FOR INSTALLATION OF ADDITIONAL 1X40MVA 132/33KV TRANSFORMER AT EXISTING EHV SUBSTATION </v>
          </cell>
        </row>
      </sheetData>
      <sheetData sheetId="54">
        <row r="38">
          <cell r="A38">
            <v>0</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38">
          <cell r="A38" t="str">
            <v xml:space="preserve">ESTIMATE FOR INSTALLATION OF ADDITIONAL 1X40MVA 132/33KV TRANSFORMER AT EXISTING EHV SUBSTATION </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ow r="38">
          <cell r="A38" t="str">
            <v xml:space="preserve">ESTIMATE FOR INSTALLATION OF ADDITIONAL 1X40MVA 132/33KV TRANSFORMER AT EXISTING EHV SUBSTATION </v>
          </cell>
        </row>
      </sheetData>
      <sheetData sheetId="117">
        <row r="38">
          <cell r="A38" t="str">
            <v xml:space="preserve">ESTIMATE FOR INSTALLATION OF ADDITIONAL 1X40MVA 132/33KV TRANSFORMER AT EXISTING EHV SUBSTATION </v>
          </cell>
        </row>
      </sheetData>
      <sheetData sheetId="118">
        <row r="38">
          <cell r="A38" t="str">
            <v xml:space="preserve">ESTIMATE FOR INSTALLATION OF ADDITIONAL 1X40MVA 132/33KV TRANSFORMER AT EXISTING EHV SUBSTATION </v>
          </cell>
        </row>
      </sheetData>
      <sheetData sheetId="119">
        <row r="38">
          <cell r="A38" t="str">
            <v xml:space="preserve">ESTIMATE FOR INSTALLATION OF ADDITIONAL 1X40MVA 132/33KV TRANSFORMER AT EXISTING EHV SUBSTATION </v>
          </cell>
        </row>
      </sheetData>
      <sheetData sheetId="120">
        <row r="38">
          <cell r="A38" t="str">
            <v xml:space="preserve">ESTIMATE FOR INSTALLATION OF ADDITIONAL 1X40MVA 132/33KV TRANSFORMER AT EXISTING EHV SUBSTATION </v>
          </cell>
        </row>
      </sheetData>
      <sheetData sheetId="121">
        <row r="38">
          <cell r="A38" t="str">
            <v xml:space="preserve">ESTIMATE FOR INSTALLATION OF ADDITIONAL 1X40MVA 132/33KV TRANSFORMER AT EXISTING EHV SUBSTATION </v>
          </cell>
        </row>
      </sheetData>
      <sheetData sheetId="122">
        <row r="38">
          <cell r="A38" t="str">
            <v xml:space="preserve">ESTIMATE FOR INSTALLATION OF ADDITIONAL 1X40MVA 132/33KV TRANSFORMER AT EXISTING EHV SUBSTATION </v>
          </cell>
        </row>
      </sheetData>
      <sheetData sheetId="123">
        <row r="38">
          <cell r="A38" t="str">
            <v xml:space="preserve">ESTIMATE FOR INSTALLATION OF ADDITIONAL 1X40MVA 132/33KV TRANSFORMER AT EXISTING EHV SUBSTATION </v>
          </cell>
        </row>
      </sheetData>
      <sheetData sheetId="124">
        <row r="38">
          <cell r="A38" t="str">
            <v xml:space="preserve">ESTIMATE FOR INSTALLATION OF ADDITIONAL 1X40MVA 132/33KV TRANSFORMER AT EXISTING EHV SUBSTATION </v>
          </cell>
        </row>
      </sheetData>
      <sheetData sheetId="125">
        <row r="38">
          <cell r="A38" t="str">
            <v xml:space="preserve">ESTIMATE FOR INSTALLATION OF ADDITIONAL 1X40MVA 132/33KV TRANSFORMER AT EXISTING EHV SUBSTATION </v>
          </cell>
        </row>
      </sheetData>
      <sheetData sheetId="126">
        <row r="38">
          <cell r="A38" t="str">
            <v xml:space="preserve">ESTIMATE FOR INSTALLATION OF ADDITIONAL 1X40MVA 132/33KV TRANSFORMER AT EXISTING EHV SUBSTATION </v>
          </cell>
        </row>
      </sheetData>
      <sheetData sheetId="127">
        <row r="38">
          <cell r="A38" t="str">
            <v xml:space="preserve">ESTIMATE FOR INSTALLATION OF ADDITIONAL 1X40MVA 132/33KV TRANSFORMER AT EXISTING EHV SUBSTATION </v>
          </cell>
        </row>
      </sheetData>
      <sheetData sheetId="128">
        <row r="38">
          <cell r="A38" t="str">
            <v xml:space="preserve">ESTIMATE FOR INSTALLATION OF ADDITIONAL 1X40MVA 132/33KV TRANSFORMER AT EXISTING EHV SUBSTATION </v>
          </cell>
        </row>
      </sheetData>
      <sheetData sheetId="129">
        <row r="38">
          <cell r="A38" t="str">
            <v xml:space="preserve">ESTIMATE FOR INSTALLATION OF ADDITIONAL 1X40MVA 132/33KV TRANSFORMER AT EXISTING EHV SUBSTATION </v>
          </cell>
        </row>
      </sheetData>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BREAKUP OF OIL"/>
      <sheetName val="Stationwise Thermal &amp; Hydel Gen"/>
      <sheetName val="Executive Summary -Thermal"/>
      <sheetName val="TWELVE"/>
      <sheetName val="agl-pump-sets"/>
      <sheetName val="EG"/>
      <sheetName val="pump-sets(AI)"/>
      <sheetName val="installes-capacity"/>
      <sheetName val="per-capita"/>
      <sheetName val="towns&amp;villages"/>
      <sheetName val="A2-02-03"/>
      <sheetName val="A 3.7"/>
      <sheetName val="STN WISE EMR"/>
      <sheetName val="Salient1"/>
      <sheetName val="overall"/>
      <sheetName val="1"/>
      <sheetName val="R_Abstract"/>
      <sheetName val="Sheet2"/>
      <sheetName val="Sec-5a"/>
      <sheetName val="Sec-1a"/>
      <sheetName val="Sec-8d"/>
      <sheetName val="Sec-3a"/>
      <sheetName val="Sec-1b"/>
      <sheetName val="Sec-1c"/>
      <sheetName val="Sec-8c"/>
      <sheetName val="ATC Loss Red"/>
      <sheetName val="04REL"/>
      <sheetName val="Cat_Ser_load"/>
      <sheetName val="ser released caste wise"/>
      <sheetName val="Global model 28th Feb.xls"/>
      <sheetName val="BillingEffi"/>
      <sheetName val="Sheet4"/>
      <sheetName val="data"/>
      <sheetName val="Sheet1"/>
      <sheetName val="Inputs"/>
      <sheetName val="DEMFIX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IDCCALHYD-GOO"/>
      <sheetName val="Addl_4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s"/>
      <sheetName val="Department Template"/>
      <sheetName val="AssetArea"/>
      <sheetName val="AssetGroup"/>
      <sheetName val="AssetNumberwithattributes"/>
      <sheetName val="Line Details"/>
      <sheetName val="Towers"/>
      <sheetName val="AssetActivity"/>
      <sheetName val="AssetActivityAssociation"/>
      <sheetName val="AssetBOM"/>
      <sheetName val="MaintenanceBOM"/>
      <sheetName val="MaintenanceRouting"/>
      <sheetName val="MeterDefinition"/>
      <sheetName val="MeterAssociation"/>
      <sheetName val="OSPItem"/>
      <sheetName val="OSPResources"/>
      <sheetName val="PreventiveMaintenance"/>
      <sheetName val="Lookups"/>
      <sheetName val="132 KV 3ARS BHEL SF6"/>
      <sheetName val="compar jgy"/>
      <sheetName val="COMPARE AG"/>
      <sheetName val="ruf fmp"/>
      <sheetName val="Form-C4"/>
      <sheetName val="ACN_PLN  _2_"/>
      <sheetName val="66 KV BHEL 3ARS SF6"/>
      <sheetName val="mpmla wise pp01_02"/>
      <sheetName val="shp_T_D_drive"/>
      <sheetName val="shp_T&amp;D_dr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C _2_"/>
      <sheetName val="1"/>
      <sheetName val="Lookups"/>
      <sheetName val="132 KV 3ARS BHEL SF6"/>
      <sheetName val="ruf fmp"/>
      <sheetName val="compar jgy"/>
      <sheetName val="COMPARE AG"/>
      <sheetName val="9-C"/>
      <sheetName val="mpmla wise pp01_02"/>
      <sheetName val="shp_T_D_drive"/>
      <sheetName val="Macro1"/>
      <sheetName val="11-C"/>
      <sheetName val="9-B"/>
      <sheetName val="Sheet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compar jgy"/>
      <sheetName val="COMPARE AG"/>
      <sheetName val="mpmla wise pp0001"/>
      <sheetName val="zpF0001"/>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2)"/>
      <sheetName val="summary"/>
      <sheetName val="list"/>
      <sheetName val="Sheet6"/>
      <sheetName val="DG"/>
      <sheetName val="MG"/>
      <sheetName val="PG"/>
      <sheetName val="UG"/>
      <sheetName val="anne10"/>
      <sheetName val="Sheet12"/>
      <sheetName val="UG-F"/>
    </sheetNames>
    <sheetDataSet>
      <sheetData sheetId="0"/>
      <sheetData sheetId="1"/>
      <sheetData sheetId="2"/>
      <sheetData sheetId="3"/>
      <sheetData sheetId="4"/>
      <sheetData sheetId="5"/>
      <sheetData sheetId="6"/>
      <sheetData sheetId="7"/>
      <sheetData sheetId="8"/>
      <sheetData sheetId="9">
        <row r="5">
          <cell r="F5">
            <v>20101</v>
          </cell>
          <cell r="G5" t="str">
            <v xml:space="preserve">VAPI WEST                     </v>
          </cell>
          <cell r="H5" t="str">
            <v>URBN</v>
          </cell>
          <cell r="I5" t="str">
            <v>MX</v>
          </cell>
          <cell r="J5">
            <v>5.4</v>
          </cell>
          <cell r="K5">
            <v>5.9</v>
          </cell>
          <cell r="L5">
            <v>15.66262</v>
          </cell>
          <cell r="M5">
            <v>15.816160999999999</v>
          </cell>
          <cell r="N5">
            <v>-0.15354100000000001</v>
          </cell>
          <cell r="O5">
            <v>-0.98030214612880862</v>
          </cell>
        </row>
        <row r="6">
          <cell r="F6">
            <v>20102</v>
          </cell>
          <cell r="G6" t="str">
            <v xml:space="preserve">A.D.H. URBN                   </v>
          </cell>
          <cell r="H6" t="str">
            <v>URBN</v>
          </cell>
          <cell r="I6" t="str">
            <v>MX</v>
          </cell>
          <cell r="J6">
            <v>10.16</v>
          </cell>
          <cell r="K6">
            <v>12.39</v>
          </cell>
          <cell r="L6">
            <v>14.05302</v>
          </cell>
          <cell r="M6">
            <v>12.381976</v>
          </cell>
          <cell r="N6">
            <v>1.671044</v>
          </cell>
          <cell r="O6">
            <v>11.890995672104644</v>
          </cell>
        </row>
        <row r="7">
          <cell r="F7">
            <v>20104</v>
          </cell>
          <cell r="G7" t="str">
            <v xml:space="preserve">SPECIALITY P.MILL             </v>
          </cell>
          <cell r="H7" t="str">
            <v xml:space="preserve">JGY </v>
          </cell>
          <cell r="I7" t="str">
            <v>MX</v>
          </cell>
          <cell r="J7">
            <v>14.63</v>
          </cell>
          <cell r="K7">
            <v>13.02</v>
          </cell>
          <cell r="L7">
            <v>2.0320209999999999</v>
          </cell>
          <cell r="M7">
            <v>1.7988189999999999</v>
          </cell>
          <cell r="N7">
            <v>0.23320199999999999</v>
          </cell>
          <cell r="O7">
            <v>11.476357773861588</v>
          </cell>
        </row>
        <row r="8">
          <cell r="F8">
            <v>20105</v>
          </cell>
          <cell r="G8" t="str">
            <v xml:space="preserve">TUKWADA(AMBACH) AG            </v>
          </cell>
          <cell r="H8" t="str">
            <v>ADOM</v>
          </cell>
          <cell r="I8" t="str">
            <v>LT</v>
          </cell>
          <cell r="J8">
            <v>17.850000000000001</v>
          </cell>
          <cell r="K8">
            <v>-77.56</v>
          </cell>
          <cell r="L8">
            <v>0.19353000000000001</v>
          </cell>
          <cell r="M8">
            <v>0.296352</v>
          </cell>
          <cell r="N8">
            <v>-0.102822</v>
          </cell>
          <cell r="O8">
            <v>-53.129747325995972</v>
          </cell>
        </row>
        <row r="9">
          <cell r="F9">
            <v>20109</v>
          </cell>
          <cell r="G9" t="str">
            <v xml:space="preserve">GIDCVAPI HSG.SECTOR           </v>
          </cell>
          <cell r="H9" t="str">
            <v>URBN</v>
          </cell>
          <cell r="I9" t="str">
            <v>MX</v>
          </cell>
          <cell r="J9">
            <v>1.25</v>
          </cell>
          <cell r="K9">
            <v>2.27</v>
          </cell>
          <cell r="L9">
            <v>9.9892299999999992</v>
          </cell>
          <cell r="M9">
            <v>9.5821839999999998</v>
          </cell>
          <cell r="N9">
            <v>0.40704600000000002</v>
          </cell>
          <cell r="O9">
            <v>4.0748486119550753</v>
          </cell>
        </row>
        <row r="10">
          <cell r="F10">
            <v>20111</v>
          </cell>
          <cell r="G10" t="str">
            <v xml:space="preserve">DISCO                         </v>
          </cell>
          <cell r="H10" t="str">
            <v xml:space="preserve">JGY </v>
          </cell>
          <cell r="I10" t="str">
            <v>MX</v>
          </cell>
          <cell r="J10">
            <v>11.69</v>
          </cell>
          <cell r="K10">
            <v>3.83</v>
          </cell>
          <cell r="L10">
            <v>4.78695</v>
          </cell>
          <cell r="M10">
            <v>4.4825280000000003</v>
          </cell>
          <cell r="N10">
            <v>0.30442200000000003</v>
          </cell>
          <cell r="O10">
            <v>6.3594146586030771</v>
          </cell>
        </row>
        <row r="11">
          <cell r="F11">
            <v>20115</v>
          </cell>
          <cell r="G11" t="str">
            <v xml:space="preserve">COMM-SECTOR                   </v>
          </cell>
          <cell r="H11" t="str">
            <v>URBN</v>
          </cell>
          <cell r="I11" t="str">
            <v>MX</v>
          </cell>
          <cell r="J11">
            <v>7.57</v>
          </cell>
          <cell r="K11">
            <v>-1.98</v>
          </cell>
          <cell r="L11">
            <v>4.3953199999999999</v>
          </cell>
          <cell r="M11">
            <v>4.2165749999999997</v>
          </cell>
          <cell r="N11">
            <v>0.17874499999999999</v>
          </cell>
          <cell r="O11">
            <v>4.0667118662577471</v>
          </cell>
        </row>
        <row r="12">
          <cell r="F12">
            <v>20117</v>
          </cell>
          <cell r="G12" t="str">
            <v xml:space="preserve">VAPI TOWN                     </v>
          </cell>
          <cell r="H12" t="str">
            <v>URBN</v>
          </cell>
          <cell r="I12" t="str">
            <v>MX</v>
          </cell>
          <cell r="J12">
            <v>7.9</v>
          </cell>
          <cell r="K12">
            <v>10.63</v>
          </cell>
          <cell r="L12">
            <v>16.660440000000001</v>
          </cell>
          <cell r="M12">
            <v>15.055266</v>
          </cell>
          <cell r="N12">
            <v>1.6051740000000001</v>
          </cell>
          <cell r="O12">
            <v>9.6346435028126507</v>
          </cell>
        </row>
        <row r="13">
          <cell r="F13">
            <v>20122</v>
          </cell>
          <cell r="G13" t="str">
            <v xml:space="preserve">SALVAV JGY (KUNTA)            </v>
          </cell>
          <cell r="H13" t="str">
            <v xml:space="preserve">JGY </v>
          </cell>
          <cell r="I13" t="str">
            <v>MX</v>
          </cell>
          <cell r="J13">
            <v>18.690000000000001</v>
          </cell>
          <cell r="K13">
            <v>22.16</v>
          </cell>
          <cell r="L13">
            <v>5.6809799999999999</v>
          </cell>
          <cell r="M13">
            <v>4.9228160000000001</v>
          </cell>
          <cell r="N13">
            <v>0.75816399999999995</v>
          </cell>
          <cell r="O13">
            <v>13.345655151047882</v>
          </cell>
        </row>
        <row r="14">
          <cell r="F14">
            <v>20123</v>
          </cell>
          <cell r="G14" t="str">
            <v xml:space="preserve">NEHRUSTREET(VAPI-1)           </v>
          </cell>
          <cell r="H14" t="str">
            <v>URBN</v>
          </cell>
          <cell r="I14" t="str">
            <v>MX</v>
          </cell>
          <cell r="J14">
            <v>7.7</v>
          </cell>
          <cell r="K14">
            <v>9.69</v>
          </cell>
          <cell r="L14">
            <v>11.604952000000001</v>
          </cell>
          <cell r="M14">
            <v>10.453206</v>
          </cell>
          <cell r="N14">
            <v>1.1517459999999999</v>
          </cell>
          <cell r="O14">
            <v>9.9246080466338853</v>
          </cell>
        </row>
        <row r="15">
          <cell r="F15">
            <v>20125</v>
          </cell>
          <cell r="G15" t="str">
            <v xml:space="preserve">ADVANCE                       </v>
          </cell>
          <cell r="H15" t="str">
            <v>URBN</v>
          </cell>
          <cell r="I15" t="str">
            <v>MX</v>
          </cell>
          <cell r="J15">
            <v>15.06</v>
          </cell>
          <cell r="K15">
            <v>11.39</v>
          </cell>
          <cell r="L15">
            <v>8.4556000000000004</v>
          </cell>
          <cell r="M15">
            <v>7.3463570000000002</v>
          </cell>
          <cell r="N15">
            <v>1.109243</v>
          </cell>
          <cell r="O15">
            <v>13.11844221580964</v>
          </cell>
        </row>
        <row r="16">
          <cell r="F16">
            <v>20126</v>
          </cell>
          <cell r="G16" t="str">
            <v xml:space="preserve">CHHIRI                        </v>
          </cell>
          <cell r="H16" t="str">
            <v xml:space="preserve">JGY </v>
          </cell>
          <cell r="I16" t="str">
            <v>LT</v>
          </cell>
          <cell r="J16">
            <v>13.82</v>
          </cell>
          <cell r="K16">
            <v>13.07</v>
          </cell>
          <cell r="L16">
            <v>8.2334599999999991</v>
          </cell>
          <cell r="M16">
            <v>7.3628590000000003</v>
          </cell>
          <cell r="N16">
            <v>0.87060099999999996</v>
          </cell>
          <cell r="O16">
            <v>10.573938538597382</v>
          </cell>
        </row>
        <row r="17">
          <cell r="F17">
            <v>20128</v>
          </cell>
          <cell r="G17" t="str">
            <v xml:space="preserve">MANGALMURTI                   </v>
          </cell>
          <cell r="H17" t="str">
            <v>URBN</v>
          </cell>
          <cell r="I17" t="str">
            <v>MX</v>
          </cell>
          <cell r="J17">
            <v>6.91</v>
          </cell>
          <cell r="K17">
            <v>3.9</v>
          </cell>
          <cell r="L17">
            <v>5.3231400000000004</v>
          </cell>
          <cell r="M17">
            <v>5.0698160000000003</v>
          </cell>
          <cell r="N17">
            <v>0.25332399999999999</v>
          </cell>
          <cell r="O17">
            <v>4.7589204867803589</v>
          </cell>
        </row>
        <row r="18">
          <cell r="F18">
            <v>20129</v>
          </cell>
          <cell r="G18" t="str">
            <v xml:space="preserve">ASHADHAM                      </v>
          </cell>
          <cell r="H18" t="str">
            <v>URBN</v>
          </cell>
          <cell r="I18" t="str">
            <v>MX</v>
          </cell>
          <cell r="J18">
            <v>10.64</v>
          </cell>
          <cell r="K18">
            <v>14.51</v>
          </cell>
          <cell r="L18">
            <v>10.24952</v>
          </cell>
          <cell r="M18">
            <v>8.6993510000000001</v>
          </cell>
          <cell r="N18">
            <v>1.5501689999999999</v>
          </cell>
          <cell r="O18">
            <v>15.124308260289263</v>
          </cell>
        </row>
        <row r="19">
          <cell r="F19">
            <v>20201</v>
          </cell>
          <cell r="G19" t="str">
            <v xml:space="preserve">PARDI TOWN - 1                </v>
          </cell>
          <cell r="H19" t="str">
            <v>URBN</v>
          </cell>
          <cell r="I19" t="str">
            <v>MX</v>
          </cell>
          <cell r="J19">
            <v>13.8</v>
          </cell>
          <cell r="K19">
            <v>7.15</v>
          </cell>
          <cell r="L19">
            <v>14.456039000000001</v>
          </cell>
          <cell r="M19">
            <v>12.629186000000001</v>
          </cell>
          <cell r="N19">
            <v>1.8268530000000001</v>
          </cell>
          <cell r="O19">
            <v>12.637299885535727</v>
          </cell>
        </row>
        <row r="20">
          <cell r="F20">
            <v>20202</v>
          </cell>
          <cell r="G20" t="str">
            <v xml:space="preserve">PARNERA                       </v>
          </cell>
          <cell r="H20" t="str">
            <v>URBN</v>
          </cell>
          <cell r="I20" t="str">
            <v>LT</v>
          </cell>
          <cell r="J20">
            <v>13.78</v>
          </cell>
          <cell r="K20">
            <v>8.5299999999999994</v>
          </cell>
          <cell r="L20">
            <v>7.7984600000000004</v>
          </cell>
          <cell r="M20">
            <v>6.9479540000000002</v>
          </cell>
          <cell r="N20">
            <v>0.85050599999999998</v>
          </cell>
          <cell r="O20">
            <v>10.906076327890379</v>
          </cell>
        </row>
        <row r="21">
          <cell r="F21">
            <v>20203</v>
          </cell>
          <cell r="G21" t="str">
            <v xml:space="preserve">WAGHCHHIPA                    </v>
          </cell>
          <cell r="H21" t="str">
            <v xml:space="preserve">JGY </v>
          </cell>
          <cell r="I21" t="str">
            <v>LT</v>
          </cell>
          <cell r="J21">
            <v>18.98</v>
          </cell>
          <cell r="K21">
            <v>44.83</v>
          </cell>
          <cell r="L21">
            <v>7.4462999999999999</v>
          </cell>
          <cell r="M21">
            <v>4.0974120000000003</v>
          </cell>
          <cell r="N21">
            <v>3.3488880000000001</v>
          </cell>
          <cell r="O21">
            <v>44.973852785947386</v>
          </cell>
        </row>
        <row r="22">
          <cell r="F22">
            <v>20204</v>
          </cell>
          <cell r="G22" t="str">
            <v xml:space="preserve">MODERN PACKAGING              </v>
          </cell>
          <cell r="H22" t="str">
            <v>GIDC</v>
          </cell>
          <cell r="I22" t="str">
            <v>MX</v>
          </cell>
          <cell r="J22">
            <v>6.8</v>
          </cell>
          <cell r="K22">
            <v>-1.54</v>
          </cell>
          <cell r="L22">
            <v>10.198840000000001</v>
          </cell>
          <cell r="M22">
            <v>9.7745180000000005</v>
          </cell>
          <cell r="N22">
            <v>0.42432199999999998</v>
          </cell>
          <cell r="O22">
            <v>4.1604927619219438</v>
          </cell>
        </row>
        <row r="23">
          <cell r="F23">
            <v>20205</v>
          </cell>
          <cell r="G23" t="str">
            <v xml:space="preserve">BALDA                         </v>
          </cell>
          <cell r="H23" t="str">
            <v>ADOM</v>
          </cell>
          <cell r="I23" t="str">
            <v>LT</v>
          </cell>
          <cell r="J23">
            <v>7.6</v>
          </cell>
          <cell r="K23">
            <v>-77.5</v>
          </cell>
          <cell r="L23">
            <v>0.14369999999999999</v>
          </cell>
          <cell r="M23">
            <v>0.309531</v>
          </cell>
          <cell r="N23">
            <v>-0.16583100000000001</v>
          </cell>
          <cell r="O23">
            <v>-115.40083507306889</v>
          </cell>
        </row>
        <row r="24">
          <cell r="F24">
            <v>20209</v>
          </cell>
          <cell r="G24" t="str">
            <v xml:space="preserve">INDUSTRIAL PARK BALDA         </v>
          </cell>
          <cell r="H24" t="str">
            <v>INDU</v>
          </cell>
          <cell r="I24" t="str">
            <v>MX</v>
          </cell>
          <cell r="J24">
            <v>5.66</v>
          </cell>
          <cell r="K24">
            <v>1.83</v>
          </cell>
          <cell r="L24">
            <v>15.497158000000001</v>
          </cell>
          <cell r="M24">
            <v>14.508024000000001</v>
          </cell>
          <cell r="N24">
            <v>0.98913399999999996</v>
          </cell>
          <cell r="O24">
            <v>6.3826799726762804</v>
          </cell>
        </row>
        <row r="25">
          <cell r="F25">
            <v>20210</v>
          </cell>
          <cell r="G25" t="str">
            <v xml:space="preserve">CHANVAI                       </v>
          </cell>
          <cell r="H25" t="str">
            <v xml:space="preserve">JGY </v>
          </cell>
          <cell r="I25" t="str">
            <v>MX</v>
          </cell>
          <cell r="J25">
            <v>15.61</v>
          </cell>
          <cell r="K25">
            <v>24.65</v>
          </cell>
          <cell r="L25">
            <v>6.3403999999999998</v>
          </cell>
          <cell r="M25">
            <v>4.4662430000000004</v>
          </cell>
          <cell r="N25">
            <v>1.8741570000000001</v>
          </cell>
          <cell r="O25">
            <v>29.558971042836415</v>
          </cell>
        </row>
        <row r="26">
          <cell r="F26">
            <v>20211</v>
          </cell>
          <cell r="G26" t="str">
            <v xml:space="preserve">PARDI STATION FDR.            </v>
          </cell>
          <cell r="H26" t="str">
            <v xml:space="preserve">JGY </v>
          </cell>
          <cell r="I26" t="str">
            <v>LT</v>
          </cell>
          <cell r="J26">
            <v>4.7699999999999996</v>
          </cell>
          <cell r="K26">
            <v>37.14</v>
          </cell>
          <cell r="L26">
            <v>8.3620999999999999</v>
          </cell>
          <cell r="M26">
            <v>4.6980130000000004</v>
          </cell>
          <cell r="N26">
            <v>3.6640869999999999</v>
          </cell>
          <cell r="O26">
            <v>43.817785006158743</v>
          </cell>
        </row>
        <row r="27">
          <cell r="F27">
            <v>20212</v>
          </cell>
          <cell r="G27" t="str">
            <v xml:space="preserve">UMARSADI                      </v>
          </cell>
          <cell r="H27" t="str">
            <v>ADOM</v>
          </cell>
          <cell r="I27" t="str">
            <v>LT</v>
          </cell>
          <cell r="J27">
            <v>23</v>
          </cell>
          <cell r="K27">
            <v>-274.18</v>
          </cell>
          <cell r="L27">
            <v>8.2000000000000003E-2</v>
          </cell>
          <cell r="M27">
            <v>0.40017399999999997</v>
          </cell>
          <cell r="N27">
            <v>-0.31817400000000001</v>
          </cell>
          <cell r="O27">
            <v>-388.01707317073169</v>
          </cell>
        </row>
        <row r="28">
          <cell r="F28">
            <v>20213</v>
          </cell>
          <cell r="G28" t="str">
            <v xml:space="preserve">SUN BIRD                      </v>
          </cell>
          <cell r="H28" t="str">
            <v>GIDC</v>
          </cell>
          <cell r="I28" t="str">
            <v>MX</v>
          </cell>
          <cell r="J28">
            <v>6.1</v>
          </cell>
          <cell r="K28">
            <v>0.55000000000000004</v>
          </cell>
          <cell r="L28">
            <v>9.2447619999999997</v>
          </cell>
          <cell r="M28">
            <v>8.4716819999999995</v>
          </cell>
          <cell r="N28">
            <v>0.77307999999999999</v>
          </cell>
          <cell r="O28">
            <v>8.3623569757663851</v>
          </cell>
        </row>
        <row r="29">
          <cell r="F29">
            <v>20214</v>
          </cell>
          <cell r="G29" t="str">
            <v xml:space="preserve">RABDA                         </v>
          </cell>
          <cell r="H29" t="str">
            <v>ADOM</v>
          </cell>
          <cell r="I29" t="str">
            <v>LT</v>
          </cell>
          <cell r="J29">
            <v>9.93</v>
          </cell>
          <cell r="K29">
            <v>-63.01</v>
          </cell>
          <cell r="L29">
            <v>0.80840000000000001</v>
          </cell>
          <cell r="M29">
            <v>1.3370340000000001</v>
          </cell>
          <cell r="N29">
            <v>-0.52863400000000005</v>
          </cell>
          <cell r="O29">
            <v>-65.392627412172189</v>
          </cell>
        </row>
        <row r="30">
          <cell r="F30">
            <v>20215</v>
          </cell>
          <cell r="G30" t="str">
            <v xml:space="preserve">VAANKI                        </v>
          </cell>
          <cell r="H30" t="str">
            <v>URBN</v>
          </cell>
          <cell r="I30" t="str">
            <v>MX</v>
          </cell>
          <cell r="J30">
            <v>8.57</v>
          </cell>
          <cell r="K30">
            <v>13.05</v>
          </cell>
          <cell r="L30">
            <v>5.3257000000000003</v>
          </cell>
          <cell r="M30">
            <v>4.434634</v>
          </cell>
          <cell r="N30">
            <v>0.89106600000000002</v>
          </cell>
          <cell r="O30">
            <v>16.731434365435529</v>
          </cell>
        </row>
        <row r="31">
          <cell r="F31">
            <v>20301</v>
          </cell>
          <cell r="G31" t="str">
            <v xml:space="preserve">MUTUAL PLASTICS               </v>
          </cell>
          <cell r="H31" t="str">
            <v>GIDC</v>
          </cell>
          <cell r="I31" t="str">
            <v>MX</v>
          </cell>
          <cell r="J31">
            <v>1.96</v>
          </cell>
          <cell r="K31">
            <v>-0.4</v>
          </cell>
          <cell r="L31">
            <v>14.91146</v>
          </cell>
          <cell r="M31">
            <v>14.275460000000001</v>
          </cell>
          <cell r="N31">
            <v>0.63600000000000001</v>
          </cell>
          <cell r="O31">
            <v>4.265175911681351</v>
          </cell>
        </row>
        <row r="32">
          <cell r="F32">
            <v>20302</v>
          </cell>
          <cell r="G32" t="str">
            <v xml:space="preserve">PERFECT PLASTIC               </v>
          </cell>
          <cell r="H32" t="str">
            <v>GIDC</v>
          </cell>
          <cell r="I32" t="str">
            <v>MX</v>
          </cell>
          <cell r="J32">
            <v>2.97</v>
          </cell>
          <cell r="K32">
            <v>-10.94</v>
          </cell>
          <cell r="L32">
            <v>10.693659999999999</v>
          </cell>
          <cell r="M32">
            <v>10.608694</v>
          </cell>
          <cell r="N32">
            <v>8.4966E-2</v>
          </cell>
          <cell r="O32">
            <v>0.79454555315953568</v>
          </cell>
        </row>
        <row r="33">
          <cell r="F33">
            <v>20304</v>
          </cell>
          <cell r="G33" t="str">
            <v xml:space="preserve">PVD PLASTICS                  </v>
          </cell>
          <cell r="H33" t="str">
            <v>GIDC</v>
          </cell>
          <cell r="I33" t="str">
            <v>MX</v>
          </cell>
          <cell r="J33">
            <v>3.3</v>
          </cell>
          <cell r="K33">
            <v>-0.67</v>
          </cell>
          <cell r="L33">
            <v>7.6381199999999998</v>
          </cell>
          <cell r="M33">
            <v>7.4356119999999999</v>
          </cell>
          <cell r="N33">
            <v>0.20250799999999999</v>
          </cell>
          <cell r="O33">
            <v>2.6512806816337005</v>
          </cell>
        </row>
        <row r="34">
          <cell r="F34">
            <v>20305</v>
          </cell>
          <cell r="G34" t="str">
            <v xml:space="preserve">GIRNAR PACKAGING              </v>
          </cell>
          <cell r="H34" t="str">
            <v>GIDC</v>
          </cell>
          <cell r="I34" t="str">
            <v>MX</v>
          </cell>
          <cell r="J34">
            <v>2.2999999999999998</v>
          </cell>
          <cell r="K34">
            <v>-2.56</v>
          </cell>
          <cell r="L34">
            <v>12.24178</v>
          </cell>
          <cell r="M34">
            <v>11.997733999999999</v>
          </cell>
          <cell r="N34">
            <v>0.24404600000000001</v>
          </cell>
          <cell r="O34">
            <v>1.9935499576042046</v>
          </cell>
        </row>
        <row r="35">
          <cell r="F35">
            <v>20307</v>
          </cell>
          <cell r="G35" t="str">
            <v xml:space="preserve">100 SHEDS(CHANOD COLONY)      </v>
          </cell>
          <cell r="H35" t="str">
            <v>URBN</v>
          </cell>
          <cell r="I35" t="str">
            <v>MX</v>
          </cell>
          <cell r="J35">
            <v>6.63</v>
          </cell>
          <cell r="K35">
            <v>6.76</v>
          </cell>
          <cell r="L35">
            <v>7.275239</v>
          </cell>
          <cell r="M35">
            <v>6.444858</v>
          </cell>
          <cell r="N35">
            <v>0.83038100000000004</v>
          </cell>
          <cell r="O35">
            <v>11.413796852584499</v>
          </cell>
        </row>
        <row r="36">
          <cell r="F36">
            <v>20310</v>
          </cell>
          <cell r="G36" t="str">
            <v xml:space="preserve">AGRAWAL PAPER MILL            </v>
          </cell>
          <cell r="H36" t="str">
            <v>GIDC</v>
          </cell>
          <cell r="I36" t="str">
            <v>MX</v>
          </cell>
          <cell r="J36">
            <v>2.16</v>
          </cell>
          <cell r="K36">
            <v>-0.79</v>
          </cell>
          <cell r="L36">
            <v>16.571459999999998</v>
          </cell>
          <cell r="M36">
            <v>15.926085</v>
          </cell>
          <cell r="N36">
            <v>0.64537500000000003</v>
          </cell>
          <cell r="O36">
            <v>3.8944969242299714</v>
          </cell>
        </row>
        <row r="37">
          <cell r="F37">
            <v>20317</v>
          </cell>
          <cell r="G37" t="str">
            <v xml:space="preserve">CHEMISYNTH                    </v>
          </cell>
          <cell r="H37" t="str">
            <v>GIDC</v>
          </cell>
          <cell r="I37" t="str">
            <v>MX</v>
          </cell>
          <cell r="J37">
            <v>3.51</v>
          </cell>
          <cell r="K37">
            <v>-6.74</v>
          </cell>
          <cell r="L37">
            <v>4.1517600000000003</v>
          </cell>
          <cell r="M37">
            <v>4.2765750000000002</v>
          </cell>
          <cell r="N37">
            <v>-0.124815</v>
          </cell>
          <cell r="O37">
            <v>-3.0063153939534075</v>
          </cell>
        </row>
        <row r="38">
          <cell r="F38">
            <v>20326</v>
          </cell>
          <cell r="G38" t="str">
            <v xml:space="preserve">HARIA PAPER MILL              </v>
          </cell>
          <cell r="H38" t="str">
            <v>GIDC</v>
          </cell>
          <cell r="I38" t="str">
            <v>MX</v>
          </cell>
          <cell r="J38">
            <v>3.95</v>
          </cell>
          <cell r="K38">
            <v>-2.66</v>
          </cell>
          <cell r="L38">
            <v>17.044619999999998</v>
          </cell>
          <cell r="M38">
            <v>16.947111</v>
          </cell>
          <cell r="N38">
            <v>9.7508999999999998E-2</v>
          </cell>
          <cell r="O38">
            <v>0.57208080907641234</v>
          </cell>
        </row>
        <row r="39">
          <cell r="F39">
            <v>20327</v>
          </cell>
          <cell r="G39" t="str">
            <v xml:space="preserve">TELEPHONE EXCHANGE            </v>
          </cell>
          <cell r="H39" t="str">
            <v>URBN</v>
          </cell>
          <cell r="I39" t="str">
            <v>MX</v>
          </cell>
          <cell r="J39">
            <v>5.28</v>
          </cell>
          <cell r="K39">
            <v>0.83</v>
          </cell>
          <cell r="L39">
            <v>3.0400200000000002</v>
          </cell>
          <cell r="M39">
            <v>2.822908</v>
          </cell>
          <cell r="N39">
            <v>0.217112</v>
          </cell>
          <cell r="O39">
            <v>7.1417951197689487</v>
          </cell>
        </row>
        <row r="40">
          <cell r="F40">
            <v>20335</v>
          </cell>
          <cell r="G40" t="str">
            <v xml:space="preserve">SILVASSA ROAD                 </v>
          </cell>
          <cell r="H40" t="str">
            <v>URBN</v>
          </cell>
          <cell r="I40" t="str">
            <v>MX</v>
          </cell>
          <cell r="J40">
            <v>15.04</v>
          </cell>
          <cell r="K40">
            <v>18.260000000000002</v>
          </cell>
          <cell r="L40">
            <v>19.308509999999998</v>
          </cell>
          <cell r="M40">
            <v>15.551579</v>
          </cell>
          <cell r="N40">
            <v>3.7569309999999998</v>
          </cell>
          <cell r="O40">
            <v>19.457384334679372</v>
          </cell>
        </row>
        <row r="41">
          <cell r="F41">
            <v>20336</v>
          </cell>
          <cell r="G41" t="str">
            <v xml:space="preserve">TRIVAL BOARD                  </v>
          </cell>
          <cell r="H41" t="str">
            <v>GIDC</v>
          </cell>
          <cell r="I41" t="str">
            <v>MX</v>
          </cell>
          <cell r="J41">
            <v>1.06</v>
          </cell>
          <cell r="K41">
            <v>1.1499999999999999</v>
          </cell>
          <cell r="L41">
            <v>13.39087</v>
          </cell>
          <cell r="M41">
            <v>13.040808999999999</v>
          </cell>
          <cell r="N41">
            <v>0.35006100000000001</v>
          </cell>
          <cell r="O41">
            <v>2.6141766741070596</v>
          </cell>
        </row>
        <row r="42">
          <cell r="F42">
            <v>20402</v>
          </cell>
          <cell r="G42" t="str">
            <v xml:space="preserve">VIJAY FIRE (G1)               </v>
          </cell>
          <cell r="H42" t="str">
            <v>GIDC</v>
          </cell>
          <cell r="I42" t="str">
            <v>MX</v>
          </cell>
          <cell r="J42">
            <v>3.15</v>
          </cell>
          <cell r="K42">
            <v>-3.17</v>
          </cell>
          <cell r="L42">
            <v>11.937620000000001</v>
          </cell>
          <cell r="M42">
            <v>11.594127</v>
          </cell>
          <cell r="N42">
            <v>0.34349299999999999</v>
          </cell>
          <cell r="O42">
            <v>2.8773993476086521</v>
          </cell>
        </row>
        <row r="43">
          <cell r="F43">
            <v>20403</v>
          </cell>
          <cell r="G43" t="str">
            <v xml:space="preserve">UMBERGOAN AGDOM               </v>
          </cell>
          <cell r="H43" t="str">
            <v>ADOM</v>
          </cell>
          <cell r="I43" t="str">
            <v>LT</v>
          </cell>
          <cell r="J43">
            <v>6.75</v>
          </cell>
          <cell r="K43">
            <v>-29.9</v>
          </cell>
          <cell r="L43">
            <v>0.18845999999999999</v>
          </cell>
          <cell r="M43">
            <v>1.196617</v>
          </cell>
          <cell r="N43">
            <v>-1.008157</v>
          </cell>
          <cell r="O43">
            <v>-534.94481587604798</v>
          </cell>
        </row>
        <row r="44">
          <cell r="F44">
            <v>20404</v>
          </cell>
          <cell r="G44" t="str">
            <v xml:space="preserve">UMBERGOAN TOWN                </v>
          </cell>
          <cell r="H44" t="str">
            <v>URBN</v>
          </cell>
          <cell r="I44" t="str">
            <v>MX</v>
          </cell>
          <cell r="J44">
            <v>8.51</v>
          </cell>
          <cell r="K44">
            <v>10.220000000000001</v>
          </cell>
          <cell r="L44">
            <v>6.5587999999999997</v>
          </cell>
          <cell r="M44">
            <v>6.2699230000000004</v>
          </cell>
          <cell r="N44">
            <v>0.28887699999999999</v>
          </cell>
          <cell r="O44">
            <v>4.4044184911874122</v>
          </cell>
        </row>
        <row r="45">
          <cell r="F45">
            <v>20405</v>
          </cell>
          <cell r="G45" t="str">
            <v xml:space="preserve">U'GAM INDUSTRIAL              </v>
          </cell>
          <cell r="H45" t="str">
            <v>INDU</v>
          </cell>
          <cell r="I45" t="str">
            <v>MX</v>
          </cell>
          <cell r="J45">
            <v>3.24</v>
          </cell>
          <cell r="K45">
            <v>-2.54</v>
          </cell>
          <cell r="L45">
            <v>3.4944999999999999</v>
          </cell>
          <cell r="M45">
            <v>3.3955229999999998</v>
          </cell>
          <cell r="N45">
            <v>9.8976999999999996E-2</v>
          </cell>
          <cell r="O45">
            <v>2.8323651452282159</v>
          </cell>
        </row>
        <row r="46">
          <cell r="F46">
            <v>20406</v>
          </cell>
          <cell r="G46" t="str">
            <v xml:space="preserve">BSNL (G2)                     </v>
          </cell>
          <cell r="H46" t="str">
            <v>GIDC</v>
          </cell>
          <cell r="I46" t="str">
            <v>MX</v>
          </cell>
          <cell r="J46">
            <v>2.5099999999999998</v>
          </cell>
          <cell r="K46">
            <v>-1.33</v>
          </cell>
          <cell r="L46">
            <v>7.2932800000000002</v>
          </cell>
          <cell r="M46">
            <v>7.016197</v>
          </cell>
          <cell r="N46">
            <v>0.27708300000000002</v>
          </cell>
          <cell r="O46">
            <v>3.7991548384266065</v>
          </cell>
        </row>
        <row r="47">
          <cell r="F47">
            <v>20407</v>
          </cell>
          <cell r="G47" t="str">
            <v xml:space="preserve">ADD PEN (G3)                  </v>
          </cell>
          <cell r="H47" t="str">
            <v>GIDC</v>
          </cell>
          <cell r="I47" t="str">
            <v>MX</v>
          </cell>
          <cell r="J47">
            <v>4.13</v>
          </cell>
          <cell r="K47">
            <v>0.86</v>
          </cell>
          <cell r="L47">
            <v>10.165800000000001</v>
          </cell>
          <cell r="M47">
            <v>9.9337330000000001</v>
          </cell>
          <cell r="N47">
            <v>0.232067</v>
          </cell>
          <cell r="O47">
            <v>2.2828208306281845</v>
          </cell>
        </row>
        <row r="48">
          <cell r="F48">
            <v>20408</v>
          </cell>
          <cell r="G48" t="str">
            <v xml:space="preserve">SHEETAL INDUSTRIES (G4)       </v>
          </cell>
          <cell r="H48" t="str">
            <v>GIDC</v>
          </cell>
          <cell r="I48" t="str">
            <v>MX</v>
          </cell>
          <cell r="J48">
            <v>5.88</v>
          </cell>
          <cell r="K48">
            <v>0.34</v>
          </cell>
          <cell r="L48">
            <v>7.6193999999999997</v>
          </cell>
          <cell r="M48">
            <v>7.1671909999999999</v>
          </cell>
          <cell r="N48">
            <v>0.45220900000000003</v>
          </cell>
          <cell r="O48">
            <v>5.9349686327007376</v>
          </cell>
        </row>
        <row r="49">
          <cell r="F49">
            <v>20409</v>
          </cell>
          <cell r="G49" t="str">
            <v xml:space="preserve">SHANGHVI WOOD (G5)            </v>
          </cell>
          <cell r="H49" t="str">
            <v>GIDC</v>
          </cell>
          <cell r="I49" t="str">
            <v>MX</v>
          </cell>
          <cell r="J49">
            <v>3.87</v>
          </cell>
          <cell r="K49">
            <v>-1.32</v>
          </cell>
          <cell r="L49">
            <v>10.134119999999999</v>
          </cell>
          <cell r="M49">
            <v>9.7441069999999996</v>
          </cell>
          <cell r="N49">
            <v>0.390013</v>
          </cell>
          <cell r="O49">
            <v>3.8485137338022444</v>
          </cell>
        </row>
        <row r="50">
          <cell r="F50">
            <v>20411</v>
          </cell>
          <cell r="G50" t="str">
            <v xml:space="preserve">ZODIAC CLOTHING (G6)          </v>
          </cell>
          <cell r="H50" t="str">
            <v>GIDC</v>
          </cell>
          <cell r="I50" t="str">
            <v>MX</v>
          </cell>
          <cell r="J50">
            <v>3.54</v>
          </cell>
          <cell r="K50">
            <v>-0.6</v>
          </cell>
          <cell r="L50">
            <v>6.9257200000000001</v>
          </cell>
          <cell r="M50">
            <v>6.6487850000000002</v>
          </cell>
          <cell r="N50">
            <v>0.27693499999999999</v>
          </cell>
          <cell r="O50">
            <v>3.9986456281801748</v>
          </cell>
        </row>
        <row r="51">
          <cell r="F51">
            <v>20412</v>
          </cell>
          <cell r="G51" t="str">
            <v xml:space="preserve">MANISHA PHARMA (G7)           </v>
          </cell>
          <cell r="H51" t="str">
            <v>GIDC</v>
          </cell>
          <cell r="I51" t="str">
            <v>MX</v>
          </cell>
          <cell r="J51">
            <v>4.4800000000000004</v>
          </cell>
          <cell r="K51">
            <v>-4.78</v>
          </cell>
          <cell r="L51">
            <v>13.78162</v>
          </cell>
          <cell r="M51">
            <v>13.240482</v>
          </cell>
          <cell r="N51">
            <v>0.54113800000000001</v>
          </cell>
          <cell r="O51">
            <v>3.9265195238295645</v>
          </cell>
        </row>
        <row r="52">
          <cell r="F52">
            <v>20414</v>
          </cell>
          <cell r="G52" t="str">
            <v xml:space="preserve">SOLSUMBA JGY                  </v>
          </cell>
          <cell r="H52" t="str">
            <v xml:space="preserve">JGY </v>
          </cell>
          <cell r="I52" t="str">
            <v>MX</v>
          </cell>
          <cell r="J52">
            <v>10.96</v>
          </cell>
          <cell r="K52">
            <v>12.63</v>
          </cell>
          <cell r="L52">
            <v>9.2646800000000002</v>
          </cell>
          <cell r="M52">
            <v>8.1190850000000001</v>
          </cell>
          <cell r="N52">
            <v>1.1455949999999999</v>
          </cell>
          <cell r="O52">
            <v>12.365186924966647</v>
          </cell>
        </row>
        <row r="53">
          <cell r="F53">
            <v>20416</v>
          </cell>
          <cell r="G53" t="str">
            <v xml:space="preserve">GANDHIWADI                    </v>
          </cell>
          <cell r="H53" t="str">
            <v xml:space="preserve">JGY </v>
          </cell>
          <cell r="I53" t="str">
            <v>MX</v>
          </cell>
          <cell r="J53">
            <v>8.15</v>
          </cell>
          <cell r="K53">
            <v>16.34</v>
          </cell>
          <cell r="L53">
            <v>12.6966</v>
          </cell>
          <cell r="M53">
            <v>10.453389</v>
          </cell>
          <cell r="N53">
            <v>2.2432110000000001</v>
          </cell>
          <cell r="O53">
            <v>17.667808704692593</v>
          </cell>
        </row>
        <row r="54">
          <cell r="F54">
            <v>20417</v>
          </cell>
          <cell r="G54" t="str">
            <v xml:space="preserve">GOVADA JGY                    </v>
          </cell>
          <cell r="H54" t="str">
            <v xml:space="preserve">JGY </v>
          </cell>
          <cell r="I54" t="str">
            <v>LT</v>
          </cell>
          <cell r="J54">
            <v>10.76</v>
          </cell>
          <cell r="K54">
            <v>32.31</v>
          </cell>
          <cell r="L54">
            <v>3.7019000000000002</v>
          </cell>
          <cell r="M54">
            <v>2.5252289999999999</v>
          </cell>
          <cell r="N54">
            <v>1.176671</v>
          </cell>
          <cell r="O54">
            <v>31.785596585537156</v>
          </cell>
        </row>
        <row r="55">
          <cell r="F55">
            <v>20701</v>
          </cell>
          <cell r="G55" t="str">
            <v xml:space="preserve">SWADESHI TEXTILES (G1)        </v>
          </cell>
          <cell r="H55" t="str">
            <v>GIDC</v>
          </cell>
          <cell r="I55" t="str">
            <v>MX</v>
          </cell>
          <cell r="J55">
            <v>4.4000000000000004</v>
          </cell>
          <cell r="K55">
            <v>-1.48</v>
          </cell>
          <cell r="L55">
            <v>11.775600000000001</v>
          </cell>
          <cell r="M55">
            <v>11.350814</v>
          </cell>
          <cell r="N55">
            <v>0.424786</v>
          </cell>
          <cell r="O55">
            <v>3.6073406026019907</v>
          </cell>
        </row>
        <row r="56">
          <cell r="F56">
            <v>20702</v>
          </cell>
          <cell r="G56" t="str">
            <v xml:space="preserve">SARIGAM AGDOM                 </v>
          </cell>
          <cell r="H56" t="str">
            <v>ADOM</v>
          </cell>
          <cell r="I56" t="str">
            <v>LT</v>
          </cell>
          <cell r="J56">
            <v>29.1</v>
          </cell>
          <cell r="K56">
            <v>-106.02</v>
          </cell>
          <cell r="L56">
            <v>2.521E-2</v>
          </cell>
          <cell r="M56">
            <v>0.156941</v>
          </cell>
          <cell r="N56">
            <v>-0.13173099999999999</v>
          </cell>
          <cell r="O56">
            <v>-522.53470844902813</v>
          </cell>
        </row>
        <row r="57">
          <cell r="F57">
            <v>20703</v>
          </cell>
          <cell r="G57" t="str">
            <v xml:space="preserve">NUMECH                        </v>
          </cell>
          <cell r="H57" t="str">
            <v>INDU</v>
          </cell>
          <cell r="I57" t="str">
            <v>MX</v>
          </cell>
          <cell r="J57">
            <v>3.82</v>
          </cell>
          <cell r="K57">
            <v>-1.02</v>
          </cell>
          <cell r="L57">
            <v>3.8049599999999999</v>
          </cell>
          <cell r="M57">
            <v>3.7243200000000001</v>
          </cell>
          <cell r="N57">
            <v>8.0640000000000003E-2</v>
          </cell>
          <cell r="O57">
            <v>2.1193389680837642</v>
          </cell>
        </row>
        <row r="58">
          <cell r="F58">
            <v>20704</v>
          </cell>
          <cell r="G58" t="str">
            <v xml:space="preserve">SUN INDUSTRIES (G2)           </v>
          </cell>
          <cell r="H58" t="str">
            <v>GIDC</v>
          </cell>
          <cell r="I58" t="str">
            <v>MX</v>
          </cell>
          <cell r="J58">
            <v>7.61</v>
          </cell>
          <cell r="K58">
            <v>-3.74</v>
          </cell>
          <cell r="L58">
            <v>14.318379999999999</v>
          </cell>
          <cell r="M58">
            <v>14.001163</v>
          </cell>
          <cell r="N58">
            <v>0.31721700000000003</v>
          </cell>
          <cell r="O58">
            <v>2.2154531448390111</v>
          </cell>
        </row>
        <row r="59">
          <cell r="F59">
            <v>20705</v>
          </cell>
          <cell r="G59" t="str">
            <v xml:space="preserve">SILVASA STEEL (G4)            </v>
          </cell>
          <cell r="H59" t="str">
            <v>GIDC</v>
          </cell>
          <cell r="I59" t="str">
            <v>MX</v>
          </cell>
          <cell r="J59">
            <v>1.7</v>
          </cell>
          <cell r="K59">
            <v>-17.46</v>
          </cell>
          <cell r="L59">
            <v>0.31587900000000002</v>
          </cell>
          <cell r="M59">
            <v>0.31729200000000002</v>
          </cell>
          <cell r="N59">
            <v>-1.413E-3</v>
          </cell>
          <cell r="O59">
            <v>-0.44732318387737074</v>
          </cell>
        </row>
        <row r="60">
          <cell r="F60">
            <v>20706</v>
          </cell>
          <cell r="G60" t="str">
            <v xml:space="preserve">S'GAM HSG SECTOR              </v>
          </cell>
          <cell r="H60" t="str">
            <v>GIDC</v>
          </cell>
          <cell r="I60" t="str">
            <v>MX</v>
          </cell>
          <cell r="J60">
            <v>1.1399999999999999</v>
          </cell>
          <cell r="K60">
            <v>2.12</v>
          </cell>
          <cell r="L60">
            <v>9.2013829999999999</v>
          </cell>
          <cell r="M60">
            <v>8.8769080000000002</v>
          </cell>
          <cell r="N60">
            <v>0.32447500000000001</v>
          </cell>
          <cell r="O60">
            <v>3.5263720681988784</v>
          </cell>
        </row>
        <row r="61">
          <cell r="F61">
            <v>20707</v>
          </cell>
          <cell r="G61" t="str">
            <v xml:space="preserve">LAGHU UDYOG                   </v>
          </cell>
          <cell r="H61" t="str">
            <v>INDU</v>
          </cell>
          <cell r="I61" t="str">
            <v>MX</v>
          </cell>
          <cell r="J61">
            <v>4.18</v>
          </cell>
          <cell r="K61">
            <v>0.74</v>
          </cell>
          <cell r="L61">
            <v>2.4445410000000001</v>
          </cell>
          <cell r="M61">
            <v>2.389913</v>
          </cell>
          <cell r="N61">
            <v>5.4628000000000003E-2</v>
          </cell>
          <cell r="O61">
            <v>2.2346935477866805</v>
          </cell>
        </row>
        <row r="62">
          <cell r="F62">
            <v>20710</v>
          </cell>
          <cell r="G62" t="str">
            <v xml:space="preserve">FANSA AGDOM                   </v>
          </cell>
          <cell r="H62" t="str">
            <v>ADOM</v>
          </cell>
          <cell r="I62" t="str">
            <v>LT</v>
          </cell>
          <cell r="J62">
            <v>32.39</v>
          </cell>
          <cell r="K62">
            <v>-318.88</v>
          </cell>
          <cell r="L62">
            <v>0.13489999999999999</v>
          </cell>
          <cell r="M62">
            <v>0.683369</v>
          </cell>
          <cell r="N62">
            <v>-0.54846899999999998</v>
          </cell>
          <cell r="O62">
            <v>-406.5744996293551</v>
          </cell>
        </row>
        <row r="63">
          <cell r="F63">
            <v>20711</v>
          </cell>
          <cell r="G63" t="str">
            <v xml:space="preserve">ENGINEERING ZONE (G5)         </v>
          </cell>
          <cell r="H63" t="str">
            <v>GIDC</v>
          </cell>
          <cell r="I63" t="str">
            <v>MX</v>
          </cell>
          <cell r="J63">
            <v>4.5</v>
          </cell>
          <cell r="K63">
            <v>-2.67</v>
          </cell>
          <cell r="L63">
            <v>10.148099999999999</v>
          </cell>
          <cell r="M63">
            <v>10.305648</v>
          </cell>
          <cell r="N63">
            <v>-0.15754799999999999</v>
          </cell>
          <cell r="O63">
            <v>-1.5524876577881574</v>
          </cell>
        </row>
        <row r="64">
          <cell r="F64">
            <v>20712</v>
          </cell>
          <cell r="G64" t="str">
            <v xml:space="preserve">MANDA IND                     </v>
          </cell>
          <cell r="H64" t="str">
            <v>INDU</v>
          </cell>
          <cell r="I64" t="str">
            <v>MX</v>
          </cell>
          <cell r="J64">
            <v>0.27</v>
          </cell>
          <cell r="K64">
            <v>-1.03</v>
          </cell>
          <cell r="L64">
            <v>13.80856</v>
          </cell>
          <cell r="M64">
            <v>13.40147</v>
          </cell>
          <cell r="N64">
            <v>0.40709000000000001</v>
          </cell>
          <cell r="O64">
            <v>2.9480988604170166</v>
          </cell>
        </row>
        <row r="65">
          <cell r="F65">
            <v>20713</v>
          </cell>
          <cell r="G65" t="str">
            <v xml:space="preserve">PIONEER (G6)                  </v>
          </cell>
          <cell r="H65" t="str">
            <v>GIDC</v>
          </cell>
          <cell r="I65" t="str">
            <v>MX</v>
          </cell>
          <cell r="J65">
            <v>3.86</v>
          </cell>
          <cell r="K65">
            <v>-13.67</v>
          </cell>
          <cell r="L65">
            <v>11.60092</v>
          </cell>
          <cell r="M65">
            <v>11.572929999999999</v>
          </cell>
          <cell r="N65">
            <v>2.7990000000000001E-2</v>
          </cell>
          <cell r="O65">
            <v>0.24127396792668168</v>
          </cell>
        </row>
        <row r="66">
          <cell r="F66">
            <v>20714</v>
          </cell>
          <cell r="G66" t="str">
            <v xml:space="preserve">S'GAM MAROLI AGDOM            </v>
          </cell>
          <cell r="H66" t="str">
            <v>ADOM</v>
          </cell>
          <cell r="I66" t="str">
            <v>LT</v>
          </cell>
          <cell r="J66">
            <v>33.72</v>
          </cell>
          <cell r="K66">
            <v>-111.5</v>
          </cell>
          <cell r="L66">
            <v>0.15376000000000001</v>
          </cell>
          <cell r="M66">
            <v>0.26817299999999999</v>
          </cell>
          <cell r="N66">
            <v>-0.114413</v>
          </cell>
          <cell r="O66">
            <v>-74.410119667013532</v>
          </cell>
        </row>
        <row r="67">
          <cell r="F67">
            <v>20715</v>
          </cell>
          <cell r="G67" t="str">
            <v xml:space="preserve">S'GAM PLASTIC ZONE            </v>
          </cell>
          <cell r="H67" t="str">
            <v>GIDC</v>
          </cell>
          <cell r="I67" t="str">
            <v>MX</v>
          </cell>
          <cell r="J67">
            <v>4.3899999999999997</v>
          </cell>
          <cell r="K67">
            <v>-4.0199999999999996</v>
          </cell>
          <cell r="L67">
            <v>17.022936999999999</v>
          </cell>
          <cell r="M67">
            <v>16.494568000000001</v>
          </cell>
          <cell r="N67">
            <v>0.52836899999999998</v>
          </cell>
          <cell r="O67">
            <v>3.1038650968396349</v>
          </cell>
        </row>
        <row r="68">
          <cell r="F68">
            <v>20718</v>
          </cell>
          <cell r="G68" t="str">
            <v xml:space="preserve">BONPADA JGY                   </v>
          </cell>
          <cell r="H68" t="str">
            <v xml:space="preserve">JGY </v>
          </cell>
          <cell r="I68" t="str">
            <v>MX</v>
          </cell>
          <cell r="J68">
            <v>9.68</v>
          </cell>
          <cell r="K68">
            <v>23.72</v>
          </cell>
          <cell r="L68">
            <v>8.1719399999999993</v>
          </cell>
          <cell r="M68">
            <v>5.3256620000000003</v>
          </cell>
          <cell r="N68">
            <v>2.8462779999999999</v>
          </cell>
          <cell r="O68">
            <v>34.829893513657709</v>
          </cell>
        </row>
        <row r="69">
          <cell r="F69">
            <v>20721</v>
          </cell>
          <cell r="G69" t="str">
            <v xml:space="preserve">ANGAM                         </v>
          </cell>
          <cell r="H69" t="str">
            <v xml:space="preserve">JGY </v>
          </cell>
          <cell r="I69" t="str">
            <v>LT</v>
          </cell>
          <cell r="J69">
            <v>7.52</v>
          </cell>
          <cell r="K69">
            <v>25.98</v>
          </cell>
          <cell r="L69">
            <v>4.4083100000000002</v>
          </cell>
          <cell r="M69">
            <v>2.783658</v>
          </cell>
          <cell r="N69">
            <v>1.624652</v>
          </cell>
          <cell r="O69">
            <v>36.854304710875596</v>
          </cell>
        </row>
        <row r="70">
          <cell r="F70">
            <v>20725</v>
          </cell>
          <cell r="G70" t="str">
            <v xml:space="preserve">VERITAS (G3)                  </v>
          </cell>
          <cell r="H70" t="str">
            <v>GIDC</v>
          </cell>
          <cell r="I70" t="str">
            <v>MX</v>
          </cell>
          <cell r="J70">
            <v>0.86</v>
          </cell>
          <cell r="K70">
            <v>-1.87</v>
          </cell>
          <cell r="L70">
            <v>13.652200000000001</v>
          </cell>
          <cell r="M70">
            <v>13.115731</v>
          </cell>
          <cell r="N70">
            <v>0.53646899999999997</v>
          </cell>
          <cell r="O70">
            <v>3.9295424913200803</v>
          </cell>
        </row>
        <row r="71">
          <cell r="F71">
            <v>20726</v>
          </cell>
          <cell r="G71" t="str">
            <v xml:space="preserve">SARAI JGY                     </v>
          </cell>
          <cell r="H71" t="str">
            <v xml:space="preserve">JGY </v>
          </cell>
          <cell r="I71" t="str">
            <v>MX</v>
          </cell>
          <cell r="J71">
            <v>13.58</v>
          </cell>
          <cell r="K71">
            <v>53.7</v>
          </cell>
          <cell r="L71">
            <v>9.6153999999999993</v>
          </cell>
          <cell r="M71">
            <v>4.1269559999999998</v>
          </cell>
          <cell r="N71">
            <v>5.4884440000000003</v>
          </cell>
          <cell r="O71">
            <v>57.079726272437966</v>
          </cell>
        </row>
        <row r="72">
          <cell r="F72">
            <v>20737</v>
          </cell>
          <cell r="G72" t="str">
            <v xml:space="preserve">VARDHMAN                      </v>
          </cell>
          <cell r="H72" t="str">
            <v>INDU</v>
          </cell>
          <cell r="I72" t="str">
            <v>MX</v>
          </cell>
          <cell r="J72">
            <v>3.2</v>
          </cell>
          <cell r="K72">
            <v>-3.97</v>
          </cell>
          <cell r="L72">
            <v>8.4090000000000007</v>
          </cell>
          <cell r="M72">
            <v>8.0727069999999994</v>
          </cell>
          <cell r="N72">
            <v>0.33629300000000001</v>
          </cell>
          <cell r="O72">
            <v>3.9992032346295634</v>
          </cell>
        </row>
        <row r="73">
          <cell r="F73">
            <v>20739</v>
          </cell>
          <cell r="G73" t="str">
            <v xml:space="preserve">KARANJGAM JGY                 </v>
          </cell>
          <cell r="H73" t="str">
            <v xml:space="preserve">JGY </v>
          </cell>
          <cell r="I73" t="str">
            <v>LT</v>
          </cell>
          <cell r="J73">
            <v>13.36</v>
          </cell>
          <cell r="K73">
            <v>0</v>
          </cell>
          <cell r="L73">
            <v>7.1429999999999993E-2</v>
          </cell>
          <cell r="M73">
            <v>6.7740999999999996E-2</v>
          </cell>
          <cell r="N73">
            <v>3.689E-3</v>
          </cell>
          <cell r="O73">
            <v>5.1644967100657988</v>
          </cell>
        </row>
        <row r="74">
          <cell r="F74">
            <v>20801</v>
          </cell>
          <cell r="G74" t="str">
            <v xml:space="preserve">DHARAMPUR CITY                </v>
          </cell>
          <cell r="H74" t="str">
            <v>URBN</v>
          </cell>
          <cell r="I74" t="str">
            <v>MX</v>
          </cell>
          <cell r="J74">
            <v>17.55</v>
          </cell>
          <cell r="K74">
            <v>10.19</v>
          </cell>
          <cell r="L74">
            <v>12.46509</v>
          </cell>
          <cell r="M74">
            <v>11.115066000000001</v>
          </cell>
          <cell r="N74">
            <v>1.3500239999999999</v>
          </cell>
          <cell r="O74">
            <v>10.830439250739465</v>
          </cell>
        </row>
        <row r="75">
          <cell r="F75">
            <v>20802</v>
          </cell>
          <cell r="G75" t="str">
            <v xml:space="preserve">BILPUDI                       </v>
          </cell>
          <cell r="H75" t="str">
            <v>ADOM</v>
          </cell>
          <cell r="I75" t="str">
            <v>LT</v>
          </cell>
          <cell r="J75">
            <v>25.11</v>
          </cell>
          <cell r="K75">
            <v>-4.46</v>
          </cell>
          <cell r="L75">
            <v>1.8826799999999999</v>
          </cell>
          <cell r="M75">
            <v>2.3954800000000001</v>
          </cell>
          <cell r="N75">
            <v>-0.51280000000000003</v>
          </cell>
          <cell r="O75">
            <v>-27.237767437907664</v>
          </cell>
        </row>
        <row r="76">
          <cell r="F76">
            <v>20803</v>
          </cell>
          <cell r="G76" t="str">
            <v xml:space="preserve">BARSOL                        </v>
          </cell>
          <cell r="H76" t="str">
            <v xml:space="preserve">JGY </v>
          </cell>
          <cell r="I76" t="str">
            <v>LT</v>
          </cell>
          <cell r="J76">
            <v>28.45</v>
          </cell>
          <cell r="K76">
            <v>53.14</v>
          </cell>
          <cell r="L76">
            <v>17.077739999999999</v>
          </cell>
          <cell r="M76">
            <v>6.6945069999999998</v>
          </cell>
          <cell r="N76">
            <v>10.383233000000001</v>
          </cell>
          <cell r="O76">
            <v>60.79980723444671</v>
          </cell>
        </row>
        <row r="77">
          <cell r="F77">
            <v>20804</v>
          </cell>
          <cell r="G77" t="str">
            <v xml:space="preserve">D'PUR VANKAL                  </v>
          </cell>
          <cell r="H77" t="str">
            <v>ADOM</v>
          </cell>
          <cell r="I77" t="str">
            <v>LT</v>
          </cell>
          <cell r="J77">
            <v>14.66</v>
          </cell>
          <cell r="K77">
            <v>18.04</v>
          </cell>
          <cell r="L77">
            <v>2.2908599999999999</v>
          </cell>
          <cell r="M77">
            <v>2.3296380000000001</v>
          </cell>
          <cell r="N77">
            <v>-3.8778E-2</v>
          </cell>
          <cell r="O77">
            <v>-1.6927267489065241</v>
          </cell>
        </row>
        <row r="78">
          <cell r="F78">
            <v>20805</v>
          </cell>
          <cell r="G78" t="str">
            <v xml:space="preserve">NANI VAHIYAL                  </v>
          </cell>
          <cell r="H78" t="str">
            <v>ADOM</v>
          </cell>
          <cell r="I78" t="str">
            <v>LT</v>
          </cell>
          <cell r="J78">
            <v>10.78</v>
          </cell>
          <cell r="K78">
            <v>25.42</v>
          </cell>
          <cell r="L78">
            <v>1.6234</v>
          </cell>
          <cell r="M78">
            <v>1.488774</v>
          </cell>
          <cell r="N78">
            <v>0.134626</v>
          </cell>
          <cell r="O78">
            <v>8.2928421830725636</v>
          </cell>
        </row>
        <row r="79">
          <cell r="F79">
            <v>20810</v>
          </cell>
          <cell r="G79" t="str">
            <v xml:space="preserve">BHAMBHA                       </v>
          </cell>
          <cell r="H79" t="str">
            <v>ADOM</v>
          </cell>
          <cell r="I79" t="str">
            <v>LT</v>
          </cell>
          <cell r="J79">
            <v>18.54</v>
          </cell>
          <cell r="K79">
            <v>20.52</v>
          </cell>
          <cell r="L79">
            <v>3.2664399999999998</v>
          </cell>
          <cell r="M79">
            <v>2.7983660000000001</v>
          </cell>
          <cell r="N79">
            <v>0.46807399999999999</v>
          </cell>
          <cell r="O79">
            <v>14.329790230342514</v>
          </cell>
        </row>
        <row r="80">
          <cell r="F80">
            <v>20811</v>
          </cell>
          <cell r="G80" t="str">
            <v xml:space="preserve">VADILAL URBN                  </v>
          </cell>
          <cell r="H80" t="str">
            <v>URBN</v>
          </cell>
          <cell r="I80" t="str">
            <v>MX</v>
          </cell>
          <cell r="J80">
            <v>11.87</v>
          </cell>
          <cell r="K80">
            <v>12.53</v>
          </cell>
          <cell r="L80">
            <v>5.4656799999999999</v>
          </cell>
          <cell r="M80">
            <v>4.3360659999999998</v>
          </cell>
          <cell r="N80">
            <v>1.1296139999999999</v>
          </cell>
          <cell r="O80">
            <v>20.66740094553651</v>
          </cell>
        </row>
        <row r="81">
          <cell r="F81">
            <v>20812</v>
          </cell>
          <cell r="G81" t="str">
            <v xml:space="preserve">ANCHOR                        </v>
          </cell>
          <cell r="H81" t="str">
            <v>URBN</v>
          </cell>
          <cell r="I81" t="str">
            <v>MX</v>
          </cell>
          <cell r="J81">
            <v>20.23</v>
          </cell>
          <cell r="K81">
            <v>13.66</v>
          </cell>
          <cell r="L81">
            <v>2.2782</v>
          </cell>
          <cell r="M81">
            <v>1.699219</v>
          </cell>
          <cell r="N81">
            <v>0.57898099999999997</v>
          </cell>
          <cell r="O81">
            <v>25.413967167061717</v>
          </cell>
        </row>
        <row r="82">
          <cell r="F82">
            <v>20813</v>
          </cell>
          <cell r="G82" t="str">
            <v xml:space="preserve">PINDVAL                       </v>
          </cell>
          <cell r="H82" t="str">
            <v xml:space="preserve">JGY </v>
          </cell>
          <cell r="I82" t="str">
            <v>LT</v>
          </cell>
          <cell r="J82">
            <v>25.59</v>
          </cell>
          <cell r="K82">
            <v>49.29</v>
          </cell>
          <cell r="L82">
            <v>4.3636900000000001</v>
          </cell>
          <cell r="M82">
            <v>2.1709200000000002</v>
          </cell>
          <cell r="N82">
            <v>2.1927699999999999</v>
          </cell>
          <cell r="O82">
            <v>50.250361505973153</v>
          </cell>
        </row>
        <row r="83">
          <cell r="F83">
            <v>20814</v>
          </cell>
          <cell r="G83" t="str">
            <v xml:space="preserve">KHARVEL                       </v>
          </cell>
          <cell r="H83" t="str">
            <v xml:space="preserve">JGY </v>
          </cell>
          <cell r="I83" t="str">
            <v>LT</v>
          </cell>
          <cell r="J83">
            <v>17.8</v>
          </cell>
          <cell r="K83">
            <v>55.53</v>
          </cell>
          <cell r="L83">
            <v>8.0991400000000002</v>
          </cell>
          <cell r="M83">
            <v>4.0299889999999996</v>
          </cell>
          <cell r="N83">
            <v>4.0691509999999997</v>
          </cell>
          <cell r="O83">
            <v>50.24176640976696</v>
          </cell>
        </row>
        <row r="84">
          <cell r="F84">
            <v>20815</v>
          </cell>
          <cell r="G84" t="str">
            <v xml:space="preserve">KURGAM                        </v>
          </cell>
          <cell r="H84" t="str">
            <v xml:space="preserve">JGY </v>
          </cell>
          <cell r="I84" t="str">
            <v>LT</v>
          </cell>
          <cell r="J84">
            <v>15.37</v>
          </cell>
          <cell r="K84">
            <v>49.14</v>
          </cell>
          <cell r="L84">
            <v>5.86653</v>
          </cell>
          <cell r="M84">
            <v>2.5336780000000001</v>
          </cell>
          <cell r="N84">
            <v>3.3328519999999999</v>
          </cell>
          <cell r="O84">
            <v>56.811300717800812</v>
          </cell>
        </row>
        <row r="85">
          <cell r="F85">
            <v>20816</v>
          </cell>
          <cell r="G85" t="str">
            <v xml:space="preserve">FALADHARA                     </v>
          </cell>
          <cell r="H85" t="str">
            <v xml:space="preserve">JGY </v>
          </cell>
          <cell r="I85" t="str">
            <v>LT</v>
          </cell>
          <cell r="J85">
            <v>17.29</v>
          </cell>
          <cell r="K85">
            <v>49.76</v>
          </cell>
          <cell r="L85">
            <v>9.5518000000000001</v>
          </cell>
          <cell r="M85">
            <v>4.3216510000000001</v>
          </cell>
          <cell r="N85">
            <v>5.2301489999999999</v>
          </cell>
          <cell r="O85">
            <v>54.755637680855962</v>
          </cell>
        </row>
        <row r="86">
          <cell r="F86">
            <v>20817</v>
          </cell>
          <cell r="G86" t="str">
            <v xml:space="preserve">11 KV SHIV                    </v>
          </cell>
          <cell r="H86" t="str">
            <v>URBN</v>
          </cell>
          <cell r="I86" t="str">
            <v>MX</v>
          </cell>
          <cell r="J86">
            <v>7.32</v>
          </cell>
          <cell r="K86">
            <v>5.15</v>
          </cell>
          <cell r="L86">
            <v>0.79466000000000003</v>
          </cell>
          <cell r="M86">
            <v>0.70171899999999998</v>
          </cell>
          <cell r="N86">
            <v>9.2940999999999996E-2</v>
          </cell>
          <cell r="O86">
            <v>11.695693755820098</v>
          </cell>
        </row>
        <row r="87">
          <cell r="F87">
            <v>20818</v>
          </cell>
          <cell r="G87" t="str">
            <v xml:space="preserve">11 KV SHRIMAD RAJCHANDRA      </v>
          </cell>
          <cell r="H87" t="str">
            <v>URBN</v>
          </cell>
          <cell r="I87" t="str">
            <v>MX</v>
          </cell>
          <cell r="J87">
            <v>0.97</v>
          </cell>
          <cell r="K87">
            <v>0.41</v>
          </cell>
          <cell r="L87">
            <v>1.3744400000000001</v>
          </cell>
          <cell r="M87">
            <v>1.312414</v>
          </cell>
          <cell r="N87">
            <v>6.2025999999999998E-2</v>
          </cell>
          <cell r="O87">
            <v>4.5128197665958503</v>
          </cell>
        </row>
        <row r="88">
          <cell r="F88">
            <v>20901</v>
          </cell>
          <cell r="G88" t="str">
            <v xml:space="preserve">KHAMBHDA                      </v>
          </cell>
          <cell r="H88" t="str">
            <v>ADOM</v>
          </cell>
          <cell r="I88" t="str">
            <v>LT</v>
          </cell>
          <cell r="J88">
            <v>7.25</v>
          </cell>
          <cell r="K88">
            <v>35.14</v>
          </cell>
          <cell r="L88">
            <v>2.4662700000000002</v>
          </cell>
          <cell r="M88">
            <v>1.358195</v>
          </cell>
          <cell r="N88">
            <v>1.1080749999999999</v>
          </cell>
          <cell r="O88">
            <v>44.929184558057308</v>
          </cell>
        </row>
        <row r="89">
          <cell r="F89">
            <v>20902</v>
          </cell>
          <cell r="G89" t="str">
            <v xml:space="preserve">KALIYARI                      </v>
          </cell>
          <cell r="H89" t="str">
            <v>ADOM</v>
          </cell>
          <cell r="I89" t="str">
            <v>LT</v>
          </cell>
          <cell r="J89">
            <v>16.45</v>
          </cell>
          <cell r="K89">
            <v>-4.59</v>
          </cell>
          <cell r="L89">
            <v>2.13666</v>
          </cell>
          <cell r="M89">
            <v>2.05471</v>
          </cell>
          <cell r="N89">
            <v>8.1949999999999995E-2</v>
          </cell>
          <cell r="O89">
            <v>3.8354253835425385</v>
          </cell>
        </row>
        <row r="90">
          <cell r="F90">
            <v>20903</v>
          </cell>
          <cell r="G90" t="str">
            <v xml:space="preserve">SOMNATH                       </v>
          </cell>
          <cell r="H90" t="str">
            <v>INDU</v>
          </cell>
          <cell r="I90" t="str">
            <v>MX</v>
          </cell>
          <cell r="J90">
            <v>2.19</v>
          </cell>
          <cell r="K90">
            <v>2.88</v>
          </cell>
          <cell r="L90">
            <v>6.6844799999999998</v>
          </cell>
          <cell r="M90">
            <v>6.3771899999999997</v>
          </cell>
          <cell r="N90">
            <v>0.30729000000000001</v>
          </cell>
          <cell r="O90">
            <v>4.5970666379434153</v>
          </cell>
        </row>
        <row r="91">
          <cell r="F91">
            <v>20904</v>
          </cell>
          <cell r="G91" t="str">
            <v xml:space="preserve">CHIKHLI DEGAM                 </v>
          </cell>
          <cell r="H91" t="str">
            <v>ADOM</v>
          </cell>
          <cell r="I91" t="str">
            <v>MX</v>
          </cell>
          <cell r="J91">
            <v>12.01</v>
          </cell>
          <cell r="K91">
            <v>-86.21</v>
          </cell>
          <cell r="L91">
            <v>0.30277500000000002</v>
          </cell>
          <cell r="M91">
            <v>0.74695299999999998</v>
          </cell>
          <cell r="N91">
            <v>-0.44417800000000002</v>
          </cell>
          <cell r="O91">
            <v>-146.7023367186855</v>
          </cell>
        </row>
        <row r="92">
          <cell r="F92">
            <v>20905</v>
          </cell>
          <cell r="G92" t="str">
            <v xml:space="preserve">CHIKHLI T-I                   </v>
          </cell>
          <cell r="H92" t="str">
            <v>URBN</v>
          </cell>
          <cell r="I92" t="str">
            <v>MX</v>
          </cell>
          <cell r="J92">
            <v>12.58</v>
          </cell>
          <cell r="K92">
            <v>0.99</v>
          </cell>
          <cell r="L92">
            <v>10.66412</v>
          </cell>
          <cell r="M92">
            <v>9.7167220000000007</v>
          </cell>
          <cell r="N92">
            <v>0.94739799999999996</v>
          </cell>
          <cell r="O92">
            <v>8.883977299580275</v>
          </cell>
        </row>
        <row r="93">
          <cell r="F93">
            <v>20906</v>
          </cell>
          <cell r="G93" t="str">
            <v xml:space="preserve">SAMROLI                       </v>
          </cell>
          <cell r="H93" t="str">
            <v>URBN</v>
          </cell>
          <cell r="I93" t="str">
            <v>MX</v>
          </cell>
          <cell r="J93">
            <v>15.72</v>
          </cell>
          <cell r="K93">
            <v>12.15</v>
          </cell>
          <cell r="L93">
            <v>11.51892</v>
          </cell>
          <cell r="M93">
            <v>9.7726570000000006</v>
          </cell>
          <cell r="N93">
            <v>1.7462629999999999</v>
          </cell>
          <cell r="O93">
            <v>15.159954231820345</v>
          </cell>
        </row>
        <row r="94">
          <cell r="F94">
            <v>20907</v>
          </cell>
          <cell r="G94" t="str">
            <v xml:space="preserve">QUARRY                        </v>
          </cell>
          <cell r="H94" t="str">
            <v>INDU</v>
          </cell>
          <cell r="I94" t="str">
            <v>MX</v>
          </cell>
          <cell r="J94">
            <v>2.19</v>
          </cell>
          <cell r="K94">
            <v>0.88</v>
          </cell>
          <cell r="L94">
            <v>9.7308599999999998</v>
          </cell>
          <cell r="M94">
            <v>9.0568120000000008</v>
          </cell>
          <cell r="N94">
            <v>0.67404799999999998</v>
          </cell>
          <cell r="O94">
            <v>6.926910879408398</v>
          </cell>
        </row>
        <row r="95">
          <cell r="F95">
            <v>20909</v>
          </cell>
          <cell r="G95" t="str">
            <v xml:space="preserve">AMAR                          </v>
          </cell>
          <cell r="H95" t="str">
            <v>INDU</v>
          </cell>
          <cell r="I95" t="str">
            <v>MX</v>
          </cell>
          <cell r="J95">
            <v>4.95</v>
          </cell>
          <cell r="K95">
            <v>2.62</v>
          </cell>
          <cell r="L95">
            <v>6.2417400000000001</v>
          </cell>
          <cell r="M95">
            <v>6.077534</v>
          </cell>
          <cell r="N95">
            <v>0.16420599999999999</v>
          </cell>
          <cell r="O95">
            <v>2.6307728293712973</v>
          </cell>
        </row>
        <row r="96">
          <cell r="F96">
            <v>20910</v>
          </cell>
          <cell r="G96" t="str">
            <v xml:space="preserve">SOLDHARA                      </v>
          </cell>
          <cell r="H96" t="str">
            <v xml:space="preserve">JGY </v>
          </cell>
          <cell r="I96" t="str">
            <v>MX</v>
          </cell>
          <cell r="J96">
            <v>17.52</v>
          </cell>
          <cell r="K96">
            <v>39.15</v>
          </cell>
          <cell r="L96">
            <v>5.8234199999999996</v>
          </cell>
          <cell r="M96">
            <v>3.48123</v>
          </cell>
          <cell r="N96">
            <v>2.34219</v>
          </cell>
          <cell r="O96">
            <v>40.220179894288925</v>
          </cell>
        </row>
        <row r="97">
          <cell r="F97">
            <v>20911</v>
          </cell>
          <cell r="G97" t="str">
            <v xml:space="preserve">ALIPORE                       </v>
          </cell>
          <cell r="H97" t="str">
            <v xml:space="preserve">JGY </v>
          </cell>
          <cell r="I97" t="str">
            <v>MX</v>
          </cell>
          <cell r="J97">
            <v>13.4</v>
          </cell>
          <cell r="K97">
            <v>30.54</v>
          </cell>
          <cell r="L97">
            <v>6.7056300000000002</v>
          </cell>
          <cell r="M97">
            <v>4.6805649999999996</v>
          </cell>
          <cell r="N97">
            <v>2.0250650000000001</v>
          </cell>
          <cell r="O97">
            <v>30.199474173194762</v>
          </cell>
        </row>
        <row r="98">
          <cell r="F98">
            <v>20912</v>
          </cell>
          <cell r="G98" t="str">
            <v xml:space="preserve">BAMANVEL                      </v>
          </cell>
          <cell r="H98" t="str">
            <v xml:space="preserve">JGY </v>
          </cell>
          <cell r="I98" t="str">
            <v>MX</v>
          </cell>
          <cell r="J98">
            <v>24.57</v>
          </cell>
          <cell r="K98">
            <v>45.32</v>
          </cell>
          <cell r="L98">
            <v>6.2721099999999996</v>
          </cell>
          <cell r="M98">
            <v>3.081753</v>
          </cell>
          <cell r="N98">
            <v>3.1903570000000001</v>
          </cell>
          <cell r="O98">
            <v>50.865769254684629</v>
          </cell>
        </row>
        <row r="99">
          <cell r="F99">
            <v>20913</v>
          </cell>
          <cell r="G99" t="str">
            <v xml:space="preserve">PARTH                         </v>
          </cell>
          <cell r="H99" t="str">
            <v>INDU</v>
          </cell>
          <cell r="I99" t="str">
            <v>MX</v>
          </cell>
          <cell r="J99">
            <v>4.88</v>
          </cell>
          <cell r="K99">
            <v>3.99</v>
          </cell>
          <cell r="L99">
            <v>5.4723199999999999</v>
          </cell>
          <cell r="M99">
            <v>5.1649029999999998</v>
          </cell>
          <cell r="N99">
            <v>0.307417</v>
          </cell>
          <cell r="O99">
            <v>5.6176722121513363</v>
          </cell>
        </row>
        <row r="100">
          <cell r="F100">
            <v>20914</v>
          </cell>
          <cell r="G100" t="str">
            <v xml:space="preserve">RAJHANS                       </v>
          </cell>
          <cell r="H100" t="str">
            <v>INDU</v>
          </cell>
          <cell r="I100" t="str">
            <v>MX</v>
          </cell>
          <cell r="J100">
            <v>3.75</v>
          </cell>
          <cell r="K100">
            <v>1.51</v>
          </cell>
          <cell r="L100">
            <v>6.8185799999999999</v>
          </cell>
          <cell r="M100">
            <v>6.1742499999999998</v>
          </cell>
          <cell r="N100">
            <v>0.64432999999999996</v>
          </cell>
          <cell r="O100">
            <v>9.4496214754391676</v>
          </cell>
        </row>
        <row r="101">
          <cell r="F101">
            <v>20915</v>
          </cell>
          <cell r="G101" t="str">
            <v xml:space="preserve">UMIYA                         </v>
          </cell>
          <cell r="H101" t="str">
            <v>INDU</v>
          </cell>
          <cell r="I101" t="str">
            <v>MX</v>
          </cell>
          <cell r="J101">
            <v>2.74</v>
          </cell>
          <cell r="K101">
            <v>0</v>
          </cell>
          <cell r="L101">
            <v>0</v>
          </cell>
          <cell r="M101">
            <v>0</v>
          </cell>
          <cell r="N101">
            <v>0</v>
          </cell>
          <cell r="O101">
            <v>0</v>
          </cell>
        </row>
        <row r="102">
          <cell r="F102">
            <v>21101</v>
          </cell>
          <cell r="G102" t="str">
            <v xml:space="preserve">EAST FEEDER                   </v>
          </cell>
          <cell r="H102" t="str">
            <v>URBN</v>
          </cell>
          <cell r="I102" t="str">
            <v>MX</v>
          </cell>
          <cell r="J102">
            <v>8.2899999999999991</v>
          </cell>
          <cell r="K102">
            <v>4.03</v>
          </cell>
          <cell r="L102">
            <v>6.8400999999999996</v>
          </cell>
          <cell r="M102">
            <v>6.9228909999999999</v>
          </cell>
          <cell r="N102">
            <v>-8.2791000000000003E-2</v>
          </cell>
          <cell r="O102">
            <v>-1.2103770412713264</v>
          </cell>
        </row>
        <row r="103">
          <cell r="F103">
            <v>21102</v>
          </cell>
          <cell r="G103" t="str">
            <v xml:space="preserve">POLICE H.Q.                   </v>
          </cell>
          <cell r="H103" t="str">
            <v>URBN</v>
          </cell>
          <cell r="I103" t="str">
            <v>MX</v>
          </cell>
          <cell r="J103">
            <v>10.43</v>
          </cell>
          <cell r="K103">
            <v>9.0500000000000007</v>
          </cell>
          <cell r="L103">
            <v>8.5966000000000005</v>
          </cell>
          <cell r="M103">
            <v>8.1829160000000005</v>
          </cell>
          <cell r="N103">
            <v>0.413684</v>
          </cell>
          <cell r="O103">
            <v>4.8121815601516875</v>
          </cell>
        </row>
        <row r="104">
          <cell r="F104">
            <v>21103</v>
          </cell>
          <cell r="G104" t="str">
            <v xml:space="preserve">FCI                           </v>
          </cell>
          <cell r="H104" t="str">
            <v>INDU</v>
          </cell>
          <cell r="I104" t="str">
            <v>MX</v>
          </cell>
          <cell r="J104">
            <v>7.63</v>
          </cell>
          <cell r="K104">
            <v>4.0999999999999996</v>
          </cell>
          <cell r="L104">
            <v>3.4093800000000001</v>
          </cell>
          <cell r="M104">
            <v>3.1580379999999999</v>
          </cell>
          <cell r="N104">
            <v>0.25134200000000001</v>
          </cell>
          <cell r="O104">
            <v>7.3720735148326089</v>
          </cell>
        </row>
        <row r="105">
          <cell r="F105">
            <v>21104</v>
          </cell>
          <cell r="G105" t="str">
            <v xml:space="preserve">BHOMAPARDI                    </v>
          </cell>
          <cell r="H105" t="str">
            <v>ADOM</v>
          </cell>
          <cell r="I105" t="str">
            <v>LT</v>
          </cell>
          <cell r="J105">
            <v>8.58</v>
          </cell>
          <cell r="K105">
            <v>27.16</v>
          </cell>
          <cell r="L105">
            <v>0.92645999999999995</v>
          </cell>
          <cell r="M105">
            <v>0.75905900000000004</v>
          </cell>
          <cell r="N105">
            <v>0.16740099999999999</v>
          </cell>
          <cell r="O105">
            <v>18.068885866632126</v>
          </cell>
        </row>
        <row r="106">
          <cell r="F106">
            <v>21105</v>
          </cell>
          <cell r="G106" t="str">
            <v xml:space="preserve">PARDI SANDHPOR AG             </v>
          </cell>
          <cell r="H106" t="str">
            <v>ADOM</v>
          </cell>
          <cell r="I106" t="str">
            <v>LT</v>
          </cell>
          <cell r="J106">
            <v>17.91</v>
          </cell>
          <cell r="K106">
            <v>-57.7</v>
          </cell>
          <cell r="L106">
            <v>2.3099999999999999E-2</v>
          </cell>
          <cell r="M106">
            <v>4.0405999999999997E-2</v>
          </cell>
          <cell r="N106">
            <v>-1.7305999999999998E-2</v>
          </cell>
          <cell r="O106">
            <v>-74.917748917748924</v>
          </cell>
        </row>
        <row r="107">
          <cell r="F107">
            <v>21107</v>
          </cell>
          <cell r="G107" t="str">
            <v xml:space="preserve">ATAKPARDI                     </v>
          </cell>
          <cell r="H107" t="str">
            <v>ADOM</v>
          </cell>
          <cell r="I107" t="str">
            <v>LT</v>
          </cell>
          <cell r="J107">
            <v>7.25</v>
          </cell>
          <cell r="K107">
            <v>-85.96</v>
          </cell>
          <cell r="L107">
            <v>0.30890000000000001</v>
          </cell>
          <cell r="M107">
            <v>0.41820400000000002</v>
          </cell>
          <cell r="N107">
            <v>-0.109304</v>
          </cell>
          <cell r="O107">
            <v>-35.384914211719</v>
          </cell>
        </row>
        <row r="108">
          <cell r="F108">
            <v>21108</v>
          </cell>
          <cell r="G108" t="str">
            <v xml:space="preserve">ABRAMA VALSAD                 </v>
          </cell>
          <cell r="H108" t="str">
            <v xml:space="preserve">JGY </v>
          </cell>
          <cell r="I108" t="str">
            <v>MX</v>
          </cell>
          <cell r="J108">
            <v>4.7</v>
          </cell>
          <cell r="K108">
            <v>0.18</v>
          </cell>
          <cell r="L108">
            <v>0.66259999999999997</v>
          </cell>
          <cell r="M108">
            <v>0.61238499999999996</v>
          </cell>
          <cell r="N108">
            <v>5.0215000000000003E-2</v>
          </cell>
          <cell r="O108">
            <v>7.5784787201931785</v>
          </cell>
        </row>
        <row r="109">
          <cell r="F109">
            <v>21111</v>
          </cell>
          <cell r="G109" t="str">
            <v xml:space="preserve">VAL-R INDUSTRIAL              </v>
          </cell>
          <cell r="H109" t="str">
            <v>INDU</v>
          </cell>
          <cell r="I109" t="str">
            <v>MX</v>
          </cell>
          <cell r="J109">
            <v>6.48</v>
          </cell>
          <cell r="K109">
            <v>3.09</v>
          </cell>
          <cell r="L109">
            <v>9.9787999999999997</v>
          </cell>
          <cell r="M109">
            <v>9.4076190000000004</v>
          </cell>
          <cell r="N109">
            <v>0.57118100000000005</v>
          </cell>
          <cell r="O109">
            <v>5.7239447628973421</v>
          </cell>
        </row>
        <row r="110">
          <cell r="F110">
            <v>21115</v>
          </cell>
          <cell r="G110" t="str">
            <v xml:space="preserve">HANUMAN BHAGDA                </v>
          </cell>
          <cell r="H110" t="str">
            <v>URBN</v>
          </cell>
          <cell r="I110" t="str">
            <v>LT</v>
          </cell>
          <cell r="J110">
            <v>10.37</v>
          </cell>
          <cell r="K110">
            <v>4.43</v>
          </cell>
          <cell r="L110">
            <v>6.0222600000000002</v>
          </cell>
          <cell r="M110">
            <v>5.429271</v>
          </cell>
          <cell r="N110">
            <v>0.59298899999999999</v>
          </cell>
          <cell r="O110">
            <v>9.8466190433491754</v>
          </cell>
        </row>
        <row r="111">
          <cell r="F111">
            <v>21118</v>
          </cell>
          <cell r="G111" t="str">
            <v xml:space="preserve">KANJAN                        </v>
          </cell>
          <cell r="H111" t="str">
            <v>ADOM</v>
          </cell>
          <cell r="I111" t="str">
            <v>LT</v>
          </cell>
          <cell r="J111">
            <v>10.65</v>
          </cell>
          <cell r="K111">
            <v>-33.78</v>
          </cell>
          <cell r="L111">
            <v>1.2095</v>
          </cell>
          <cell r="M111">
            <v>1.58125</v>
          </cell>
          <cell r="N111">
            <v>-0.37175000000000002</v>
          </cell>
          <cell r="O111">
            <v>-30.735841256717652</v>
          </cell>
        </row>
        <row r="112">
          <cell r="F112">
            <v>21119</v>
          </cell>
          <cell r="G112" t="str">
            <v xml:space="preserve">MOGRAWADI FEEDER              </v>
          </cell>
          <cell r="H112" t="str">
            <v>URBN</v>
          </cell>
          <cell r="I112" t="str">
            <v>MX</v>
          </cell>
          <cell r="J112">
            <v>12.61</v>
          </cell>
          <cell r="K112">
            <v>8.49</v>
          </cell>
          <cell r="L112">
            <v>5.0401999999999996</v>
          </cell>
          <cell r="M112">
            <v>4.8181500000000002</v>
          </cell>
          <cell r="N112">
            <v>0.22205</v>
          </cell>
          <cell r="O112">
            <v>4.4055791436847747</v>
          </cell>
        </row>
        <row r="113">
          <cell r="F113">
            <v>21120</v>
          </cell>
          <cell r="G113" t="str">
            <v xml:space="preserve">GADARIA                       </v>
          </cell>
          <cell r="H113" t="str">
            <v xml:space="preserve">JGY </v>
          </cell>
          <cell r="I113" t="str">
            <v>MX</v>
          </cell>
          <cell r="J113">
            <v>11.25</v>
          </cell>
          <cell r="K113">
            <v>29.38</v>
          </cell>
          <cell r="L113">
            <v>3.4767000000000001</v>
          </cell>
          <cell r="M113">
            <v>2.1350750000000001</v>
          </cell>
          <cell r="N113">
            <v>1.3416250000000001</v>
          </cell>
          <cell r="O113">
            <v>38.589035579716395</v>
          </cell>
        </row>
        <row r="114">
          <cell r="F114">
            <v>21123</v>
          </cell>
          <cell r="G114" t="str">
            <v xml:space="preserve">JUJVA                         </v>
          </cell>
          <cell r="H114" t="str">
            <v xml:space="preserve">JGY </v>
          </cell>
          <cell r="I114" t="str">
            <v>MX</v>
          </cell>
          <cell r="J114">
            <v>8.31</v>
          </cell>
          <cell r="K114">
            <v>25.04</v>
          </cell>
          <cell r="L114">
            <v>3.4418000000000002</v>
          </cell>
          <cell r="M114">
            <v>2.5430299999999999</v>
          </cell>
          <cell r="N114">
            <v>0.89876999999999996</v>
          </cell>
          <cell r="O114">
            <v>26.113370910570051</v>
          </cell>
        </row>
        <row r="115">
          <cell r="F115">
            <v>21125</v>
          </cell>
          <cell r="G115" t="str">
            <v xml:space="preserve">11 KV RAJHANS URBAN           </v>
          </cell>
          <cell r="H115" t="str">
            <v>URBN</v>
          </cell>
          <cell r="I115" t="str">
            <v>MX</v>
          </cell>
          <cell r="J115">
            <v>7.55</v>
          </cell>
          <cell r="K115">
            <v>7.76</v>
          </cell>
          <cell r="L115">
            <v>4.9118399999999998</v>
          </cell>
          <cell r="M115">
            <v>4.2026649999999997</v>
          </cell>
          <cell r="N115">
            <v>0.709175</v>
          </cell>
          <cell r="O115">
            <v>14.438072087038666</v>
          </cell>
        </row>
        <row r="116">
          <cell r="F116">
            <v>21126</v>
          </cell>
          <cell r="G116" t="str">
            <v xml:space="preserve">PADARDEVI URBAN               </v>
          </cell>
          <cell r="H116" t="str">
            <v>URBN</v>
          </cell>
          <cell r="I116" t="str">
            <v>MX</v>
          </cell>
          <cell r="J116">
            <v>8.4</v>
          </cell>
          <cell r="K116">
            <v>5.24</v>
          </cell>
          <cell r="L116">
            <v>7.1835599999999999</v>
          </cell>
          <cell r="M116">
            <v>5.9001950000000001</v>
          </cell>
          <cell r="N116">
            <v>1.2833650000000001</v>
          </cell>
          <cell r="O116">
            <v>17.865306338361481</v>
          </cell>
        </row>
        <row r="117">
          <cell r="F117">
            <v>21501</v>
          </cell>
          <cell r="G117" t="str">
            <v xml:space="preserve">11KV KIM CHAR RASTA           </v>
          </cell>
          <cell r="H117" t="str">
            <v>INDU</v>
          </cell>
          <cell r="I117" t="str">
            <v>LT</v>
          </cell>
          <cell r="J117">
            <v>0.56999999999999995</v>
          </cell>
          <cell r="K117">
            <v>3.53</v>
          </cell>
          <cell r="L117">
            <v>12.916079999999999</v>
          </cell>
          <cell r="M117">
            <v>11.636673999999999</v>
          </cell>
          <cell r="N117">
            <v>1.279406</v>
          </cell>
          <cell r="O117">
            <v>9.9055286123963313</v>
          </cell>
        </row>
        <row r="118">
          <cell r="F118">
            <v>21502</v>
          </cell>
          <cell r="G118" t="str">
            <v xml:space="preserve">11KV KOTHVA                   </v>
          </cell>
          <cell r="H118" t="str">
            <v xml:space="preserve">JGY </v>
          </cell>
          <cell r="I118" t="str">
            <v>LT</v>
          </cell>
          <cell r="J118">
            <v>3.29</v>
          </cell>
          <cell r="K118">
            <v>35.72</v>
          </cell>
          <cell r="L118">
            <v>1.626528</v>
          </cell>
          <cell r="M118">
            <v>0.60387500000000005</v>
          </cell>
          <cell r="N118">
            <v>1.022653</v>
          </cell>
          <cell r="O118">
            <v>62.873371992366565</v>
          </cell>
        </row>
        <row r="119">
          <cell r="F119">
            <v>21503</v>
          </cell>
          <cell r="G119" t="str">
            <v xml:space="preserve">11KV CHINMAY                  </v>
          </cell>
          <cell r="H119" t="str">
            <v>INDU</v>
          </cell>
          <cell r="I119" t="str">
            <v>MX</v>
          </cell>
          <cell r="J119">
            <v>1.4</v>
          </cell>
          <cell r="K119">
            <v>4.26</v>
          </cell>
          <cell r="L119">
            <v>21.618559999999999</v>
          </cell>
          <cell r="M119">
            <v>20.423748</v>
          </cell>
          <cell r="N119">
            <v>1.194812</v>
          </cell>
          <cell r="O119">
            <v>5.5267880931939963</v>
          </cell>
        </row>
        <row r="120">
          <cell r="F120">
            <v>21504</v>
          </cell>
          <cell r="G120" t="str">
            <v xml:space="preserve">11 KV KAVERI FEEDER           </v>
          </cell>
          <cell r="H120" t="str">
            <v>INDU</v>
          </cell>
          <cell r="I120" t="str">
            <v>MX</v>
          </cell>
          <cell r="J120">
            <v>2.96</v>
          </cell>
          <cell r="K120">
            <v>1.64</v>
          </cell>
          <cell r="L120">
            <v>10.283480000000001</v>
          </cell>
          <cell r="M120">
            <v>9.815315</v>
          </cell>
          <cell r="N120">
            <v>0.468165</v>
          </cell>
          <cell r="O120">
            <v>4.5525930910547787</v>
          </cell>
        </row>
        <row r="121">
          <cell r="F121">
            <v>21505</v>
          </cell>
          <cell r="G121" t="str">
            <v xml:space="preserve">11 KV SAHAJ                   </v>
          </cell>
          <cell r="H121" t="str">
            <v>INDU</v>
          </cell>
          <cell r="I121" t="str">
            <v>MX</v>
          </cell>
          <cell r="J121">
            <v>2.38</v>
          </cell>
          <cell r="K121">
            <v>2.16</v>
          </cell>
          <cell r="L121">
            <v>6.1702000000000004</v>
          </cell>
          <cell r="M121">
            <v>5.8217730000000003</v>
          </cell>
          <cell r="N121">
            <v>0.34842699999999999</v>
          </cell>
          <cell r="O121">
            <v>5.6469320281352307</v>
          </cell>
        </row>
        <row r="122">
          <cell r="F122">
            <v>21506</v>
          </cell>
          <cell r="G122" t="str">
            <v xml:space="preserve">11KV HANJER                   </v>
          </cell>
          <cell r="H122" t="str">
            <v>INDU</v>
          </cell>
          <cell r="I122" t="str">
            <v>MX</v>
          </cell>
          <cell r="J122">
            <v>1.87</v>
          </cell>
          <cell r="K122">
            <v>2.02</v>
          </cell>
          <cell r="L122">
            <v>7.2467800000000002</v>
          </cell>
          <cell r="M122">
            <v>6.7714689999999997</v>
          </cell>
          <cell r="N122">
            <v>0.47531099999999998</v>
          </cell>
          <cell r="O122">
            <v>6.5589268613094367</v>
          </cell>
        </row>
        <row r="123">
          <cell r="F123">
            <v>21507</v>
          </cell>
          <cell r="G123" t="str">
            <v xml:space="preserve">11 KV RADHEDARSHAN            </v>
          </cell>
          <cell r="H123" t="str">
            <v>INDU</v>
          </cell>
          <cell r="I123" t="str">
            <v>MX</v>
          </cell>
          <cell r="J123">
            <v>1.77</v>
          </cell>
          <cell r="K123">
            <v>0.11</v>
          </cell>
          <cell r="L123">
            <v>5.7082800000000002</v>
          </cell>
          <cell r="M123">
            <v>5.4478869999999997</v>
          </cell>
          <cell r="N123">
            <v>0.26039299999999999</v>
          </cell>
          <cell r="O123">
            <v>4.561671817079751</v>
          </cell>
        </row>
        <row r="124">
          <cell r="F124">
            <v>21508</v>
          </cell>
          <cell r="G124" t="str">
            <v xml:space="preserve">11 KV ZINNAT                  </v>
          </cell>
          <cell r="H124" t="str">
            <v>INDU</v>
          </cell>
          <cell r="I124" t="str">
            <v>MX</v>
          </cell>
          <cell r="J124">
            <v>1.82</v>
          </cell>
          <cell r="K124">
            <v>1.97</v>
          </cell>
          <cell r="L124">
            <v>7.11388</v>
          </cell>
          <cell r="M124">
            <v>6.6136340000000002</v>
          </cell>
          <cell r="N124">
            <v>0.50024599999999997</v>
          </cell>
          <cell r="O124">
            <v>7.0319713011746048</v>
          </cell>
        </row>
        <row r="125">
          <cell r="F125">
            <v>21509</v>
          </cell>
          <cell r="G125" t="str">
            <v xml:space="preserve">11 KV SIYALAJ                 </v>
          </cell>
          <cell r="H125" t="str">
            <v>ADOM</v>
          </cell>
          <cell r="I125" t="str">
            <v>LT</v>
          </cell>
          <cell r="J125">
            <v>24.93</v>
          </cell>
          <cell r="K125">
            <v>12.51</v>
          </cell>
          <cell r="L125">
            <v>2.1096400000000002</v>
          </cell>
          <cell r="M125">
            <v>1.4778260000000001</v>
          </cell>
          <cell r="N125">
            <v>0.63181399999999999</v>
          </cell>
          <cell r="O125">
            <v>29.948901234333821</v>
          </cell>
        </row>
        <row r="126">
          <cell r="F126">
            <v>21510</v>
          </cell>
          <cell r="G126" t="str">
            <v xml:space="preserve">11 KV NAROLI (KOTHWA)         </v>
          </cell>
          <cell r="H126" t="str">
            <v xml:space="preserve">JGY </v>
          </cell>
          <cell r="I126" t="str">
            <v>LT</v>
          </cell>
          <cell r="J126">
            <v>6.05</v>
          </cell>
          <cell r="K126">
            <v>43.93</v>
          </cell>
          <cell r="L126">
            <v>6.4668599999999996</v>
          </cell>
          <cell r="M126">
            <v>3.9833780000000001</v>
          </cell>
          <cell r="N126">
            <v>2.483482</v>
          </cell>
          <cell r="O126">
            <v>38.403212687455735</v>
          </cell>
        </row>
        <row r="127">
          <cell r="F127">
            <v>21511</v>
          </cell>
          <cell r="G127" t="str">
            <v xml:space="preserve">11 KV HIMSON                  </v>
          </cell>
          <cell r="H127" t="str">
            <v>INDU</v>
          </cell>
          <cell r="I127" t="str">
            <v>MX</v>
          </cell>
          <cell r="J127">
            <v>2</v>
          </cell>
          <cell r="K127">
            <v>2.02</v>
          </cell>
          <cell r="L127">
            <v>11.56734</v>
          </cell>
          <cell r="M127">
            <v>10.769544</v>
          </cell>
          <cell r="N127">
            <v>0.79779599999999995</v>
          </cell>
          <cell r="O127">
            <v>6.8969702628261986</v>
          </cell>
        </row>
        <row r="128">
          <cell r="F128">
            <v>21512</v>
          </cell>
          <cell r="G128" t="str">
            <v xml:space="preserve">11 KV ZENITH                  </v>
          </cell>
          <cell r="H128" t="str">
            <v>INDU</v>
          </cell>
          <cell r="I128" t="str">
            <v>MX</v>
          </cell>
          <cell r="J128">
            <v>0.95</v>
          </cell>
          <cell r="K128">
            <v>1.92</v>
          </cell>
          <cell r="L128">
            <v>8.7677200000000006</v>
          </cell>
          <cell r="M128">
            <v>8.3089379999999995</v>
          </cell>
          <cell r="N128">
            <v>0.45878200000000002</v>
          </cell>
          <cell r="O128">
            <v>5.2326260418900237</v>
          </cell>
        </row>
        <row r="129">
          <cell r="F129">
            <v>21601</v>
          </cell>
          <cell r="G129" t="str">
            <v xml:space="preserve">JAYSINTH                      </v>
          </cell>
          <cell r="H129" t="str">
            <v>GIDC</v>
          </cell>
          <cell r="I129" t="str">
            <v>MX</v>
          </cell>
          <cell r="J129">
            <v>1.08</v>
          </cell>
          <cell r="K129">
            <v>-0.83</v>
          </cell>
          <cell r="L129">
            <v>7.5652999999999997</v>
          </cell>
          <cell r="M129">
            <v>7.3212099999999998</v>
          </cell>
          <cell r="N129">
            <v>0.24409</v>
          </cell>
          <cell r="O129">
            <v>3.2264417802334342</v>
          </cell>
        </row>
        <row r="130">
          <cell r="F130">
            <v>21602</v>
          </cell>
          <cell r="G130" t="str">
            <v xml:space="preserve">SYNOCHEM                      </v>
          </cell>
          <cell r="H130" t="str">
            <v>GIDC</v>
          </cell>
          <cell r="I130" t="str">
            <v>MX</v>
          </cell>
          <cell r="J130">
            <v>5.69</v>
          </cell>
          <cell r="K130">
            <v>-0.63</v>
          </cell>
          <cell r="L130">
            <v>16.649819999999998</v>
          </cell>
          <cell r="M130">
            <v>15.971094000000001</v>
          </cell>
          <cell r="N130">
            <v>0.67872600000000005</v>
          </cell>
          <cell r="O130">
            <v>4.0764765024486751</v>
          </cell>
        </row>
        <row r="131">
          <cell r="F131">
            <v>21603</v>
          </cell>
          <cell r="G131" t="str">
            <v xml:space="preserve">KCA                           </v>
          </cell>
          <cell r="H131" t="str">
            <v>GIDC</v>
          </cell>
          <cell r="I131" t="str">
            <v>MX</v>
          </cell>
          <cell r="J131">
            <v>1.72</v>
          </cell>
          <cell r="K131">
            <v>1.24</v>
          </cell>
          <cell r="L131">
            <v>19.110859999999999</v>
          </cell>
          <cell r="M131">
            <v>18.441120999999999</v>
          </cell>
          <cell r="N131">
            <v>0.66973899999999997</v>
          </cell>
          <cell r="O131">
            <v>3.5044943032391007</v>
          </cell>
        </row>
        <row r="132">
          <cell r="F132">
            <v>21604</v>
          </cell>
          <cell r="G132" t="str">
            <v xml:space="preserve">VALVADA                       </v>
          </cell>
          <cell r="H132" t="str">
            <v>ADOM</v>
          </cell>
          <cell r="I132" t="str">
            <v>LT</v>
          </cell>
          <cell r="J132">
            <v>36.25</v>
          </cell>
          <cell r="K132">
            <v>-300.41000000000003</v>
          </cell>
          <cell r="L132">
            <v>0.18648999999999999</v>
          </cell>
          <cell r="M132">
            <v>0.48253099999999999</v>
          </cell>
          <cell r="N132">
            <v>-0.296041</v>
          </cell>
          <cell r="O132">
            <v>-158.74363236634673</v>
          </cell>
        </row>
        <row r="133">
          <cell r="F133">
            <v>21607</v>
          </cell>
          <cell r="G133" t="str">
            <v xml:space="preserve">GLOBAL INFRA                  </v>
          </cell>
          <cell r="H133" t="str">
            <v>INDU</v>
          </cell>
          <cell r="I133" t="str">
            <v>MX</v>
          </cell>
          <cell r="J133">
            <v>3.04</v>
          </cell>
          <cell r="K133">
            <v>0.15</v>
          </cell>
          <cell r="L133">
            <v>5.6741999999999999</v>
          </cell>
          <cell r="M133">
            <v>5.4636800000000001</v>
          </cell>
          <cell r="N133">
            <v>0.21052000000000001</v>
          </cell>
          <cell r="O133">
            <v>3.7101265376616968</v>
          </cell>
        </row>
        <row r="134">
          <cell r="F134">
            <v>21611</v>
          </cell>
          <cell r="G134" t="str">
            <v xml:space="preserve">ACHHARI                       </v>
          </cell>
          <cell r="H134" t="str">
            <v xml:space="preserve">JGY </v>
          </cell>
          <cell r="I134" t="str">
            <v>LT</v>
          </cell>
          <cell r="J134">
            <v>7.54</v>
          </cell>
          <cell r="K134">
            <v>39.020000000000003</v>
          </cell>
          <cell r="L134">
            <v>10.00165</v>
          </cell>
          <cell r="M134">
            <v>6.0609320000000002</v>
          </cell>
          <cell r="N134">
            <v>3.9407179999999999</v>
          </cell>
          <cell r="O134">
            <v>39.400678887983482</v>
          </cell>
        </row>
        <row r="135">
          <cell r="F135">
            <v>21614</v>
          </cell>
          <cell r="G135" t="str">
            <v xml:space="preserve">VIBRANT BUSINESS PARK         </v>
          </cell>
          <cell r="H135" t="str">
            <v>INDU</v>
          </cell>
          <cell r="I135" t="str">
            <v>MX</v>
          </cell>
          <cell r="J135">
            <v>0.56000000000000005</v>
          </cell>
          <cell r="K135">
            <v>2.58</v>
          </cell>
          <cell r="L135">
            <v>1.9668600000000001</v>
          </cell>
          <cell r="M135">
            <v>1.850902</v>
          </cell>
          <cell r="N135">
            <v>0.11595800000000001</v>
          </cell>
          <cell r="O135">
            <v>5.8955899250582142</v>
          </cell>
        </row>
        <row r="136">
          <cell r="F136">
            <v>21701</v>
          </cell>
          <cell r="G136" t="str">
            <v xml:space="preserve">JYOTI PLASTIC                 </v>
          </cell>
          <cell r="H136" t="str">
            <v>URBN</v>
          </cell>
          <cell r="I136" t="str">
            <v>MX</v>
          </cell>
          <cell r="J136">
            <v>2.6</v>
          </cell>
          <cell r="K136">
            <v>8.02</v>
          </cell>
          <cell r="L136">
            <v>4.1421000000000001</v>
          </cell>
          <cell r="M136">
            <v>3.612244</v>
          </cell>
          <cell r="N136">
            <v>0.52985599999999999</v>
          </cell>
          <cell r="O136">
            <v>12.791965428164458</v>
          </cell>
        </row>
        <row r="137">
          <cell r="F137">
            <v>21702</v>
          </cell>
          <cell r="G137" t="str">
            <v xml:space="preserve">KHADKI DUNGRI                 </v>
          </cell>
          <cell r="H137" t="str">
            <v>ADOM</v>
          </cell>
          <cell r="I137" t="str">
            <v>LT</v>
          </cell>
          <cell r="J137">
            <v>22.5</v>
          </cell>
          <cell r="K137">
            <v>-166.51</v>
          </cell>
          <cell r="L137">
            <v>0.47489999999999999</v>
          </cell>
          <cell r="M137">
            <v>0.48267199999999999</v>
          </cell>
          <cell r="N137">
            <v>-7.7720000000000003E-3</v>
          </cell>
          <cell r="O137">
            <v>-1.6365550642240472</v>
          </cell>
        </row>
        <row r="138">
          <cell r="F138">
            <v>21703</v>
          </cell>
          <cell r="G138" t="str">
            <v xml:space="preserve">PARIA                         </v>
          </cell>
          <cell r="H138" t="str">
            <v>ADOM</v>
          </cell>
          <cell r="I138" t="str">
            <v>LT</v>
          </cell>
          <cell r="J138">
            <v>15</v>
          </cell>
          <cell r="K138">
            <v>5.32</v>
          </cell>
          <cell r="L138">
            <v>0.80825000000000002</v>
          </cell>
          <cell r="M138">
            <v>0.23966000000000001</v>
          </cell>
          <cell r="N138">
            <v>0.56859000000000004</v>
          </cell>
          <cell r="O138">
            <v>70.348283328178169</v>
          </cell>
        </row>
        <row r="139">
          <cell r="F139">
            <v>21704</v>
          </cell>
          <cell r="G139" t="str">
            <v xml:space="preserve">ORWAD TOWN                    </v>
          </cell>
          <cell r="H139" t="str">
            <v>URBN</v>
          </cell>
          <cell r="I139" t="str">
            <v>MX</v>
          </cell>
          <cell r="J139">
            <v>12.52</v>
          </cell>
          <cell r="K139">
            <v>4.75</v>
          </cell>
          <cell r="L139">
            <v>7.2306210000000002</v>
          </cell>
          <cell r="M139">
            <v>6.5865099999999996</v>
          </cell>
          <cell r="N139">
            <v>0.64411099999999999</v>
          </cell>
          <cell r="O139">
            <v>8.9081007011707563</v>
          </cell>
        </row>
        <row r="140">
          <cell r="F140">
            <v>21705</v>
          </cell>
          <cell r="G140" t="str">
            <v xml:space="preserve">MOTIWADA JGY (UDWADA)         </v>
          </cell>
          <cell r="H140" t="str">
            <v xml:space="preserve">JGY </v>
          </cell>
          <cell r="I140" t="str">
            <v>MX</v>
          </cell>
          <cell r="J140">
            <v>9.82</v>
          </cell>
          <cell r="K140">
            <v>24.47</v>
          </cell>
          <cell r="L140">
            <v>6.0361200000000004</v>
          </cell>
          <cell r="M140">
            <v>4.6929249999999998</v>
          </cell>
          <cell r="N140">
            <v>1.3431949999999999</v>
          </cell>
          <cell r="O140">
            <v>22.252622545608769</v>
          </cell>
        </row>
        <row r="141">
          <cell r="F141">
            <v>21706</v>
          </cell>
          <cell r="G141" t="str">
            <v xml:space="preserve">GOIMA                         </v>
          </cell>
          <cell r="H141" t="str">
            <v xml:space="preserve">JGY </v>
          </cell>
          <cell r="I141" t="str">
            <v>LT</v>
          </cell>
          <cell r="J141">
            <v>12.26</v>
          </cell>
          <cell r="K141">
            <v>22.84</v>
          </cell>
          <cell r="L141">
            <v>3.7256</v>
          </cell>
          <cell r="M141">
            <v>2.1046200000000002</v>
          </cell>
          <cell r="N141">
            <v>1.6209800000000001</v>
          </cell>
          <cell r="O141">
            <v>43.509233412067857</v>
          </cell>
        </row>
        <row r="142">
          <cell r="F142">
            <v>21707</v>
          </cell>
          <cell r="G142" t="str">
            <v xml:space="preserve">PALSANA                       </v>
          </cell>
          <cell r="H142" t="str">
            <v>ADOM</v>
          </cell>
          <cell r="I142" t="str">
            <v>LT</v>
          </cell>
          <cell r="J142">
            <v>33.43</v>
          </cell>
          <cell r="K142">
            <v>-401.02</v>
          </cell>
          <cell r="L142">
            <v>0.13777</v>
          </cell>
          <cell r="M142">
            <v>0.28888999999999998</v>
          </cell>
          <cell r="N142">
            <v>-0.15112</v>
          </cell>
          <cell r="O142">
            <v>-109.69006314872614</v>
          </cell>
        </row>
        <row r="143">
          <cell r="F143">
            <v>21709</v>
          </cell>
          <cell r="G143" t="str">
            <v xml:space="preserve">TARMALIA                      </v>
          </cell>
          <cell r="H143" t="str">
            <v xml:space="preserve">JGY </v>
          </cell>
          <cell r="I143" t="str">
            <v>LT</v>
          </cell>
          <cell r="J143">
            <v>7.69</v>
          </cell>
          <cell r="K143">
            <v>48.52</v>
          </cell>
          <cell r="L143">
            <v>2.1187</v>
          </cell>
          <cell r="M143">
            <v>1.1142300000000001</v>
          </cell>
          <cell r="N143">
            <v>1.00447</v>
          </cell>
          <cell r="O143">
            <v>47.409732383065084</v>
          </cell>
        </row>
        <row r="144">
          <cell r="F144">
            <v>21711</v>
          </cell>
          <cell r="G144" t="str">
            <v xml:space="preserve">PONIYA                        </v>
          </cell>
          <cell r="H144" t="str">
            <v>URBN</v>
          </cell>
          <cell r="I144" t="str">
            <v>MX</v>
          </cell>
          <cell r="J144">
            <v>17.09</v>
          </cell>
          <cell r="K144">
            <v>3.32</v>
          </cell>
          <cell r="L144">
            <v>7.0025700000000004</v>
          </cell>
          <cell r="M144">
            <v>6.2914599999999998</v>
          </cell>
          <cell r="N144">
            <v>0.71111000000000002</v>
          </cell>
          <cell r="O144">
            <v>10.154985955156464</v>
          </cell>
        </row>
        <row r="145">
          <cell r="F145">
            <v>21712</v>
          </cell>
          <cell r="G145" t="str">
            <v xml:space="preserve">TRIMURTI                      </v>
          </cell>
          <cell r="H145" t="str">
            <v>URBN</v>
          </cell>
          <cell r="I145" t="str">
            <v>MX</v>
          </cell>
          <cell r="J145">
            <v>20.81</v>
          </cell>
          <cell r="K145">
            <v>6.15</v>
          </cell>
          <cell r="L145">
            <v>4.3509000000000002</v>
          </cell>
          <cell r="M145">
            <v>3.8364509999999998</v>
          </cell>
          <cell r="N145">
            <v>0.51444900000000005</v>
          </cell>
          <cell r="O145">
            <v>11.823967455009308</v>
          </cell>
        </row>
        <row r="146">
          <cell r="F146">
            <v>21713</v>
          </cell>
          <cell r="G146" t="str">
            <v xml:space="preserve">11KV SARAN JGY                </v>
          </cell>
          <cell r="H146" t="str">
            <v xml:space="preserve">JGY </v>
          </cell>
          <cell r="I146" t="str">
            <v>MX</v>
          </cell>
          <cell r="J146">
            <v>23.37</v>
          </cell>
          <cell r="K146">
            <v>21.23</v>
          </cell>
          <cell r="L146">
            <v>4.0890000000000004</v>
          </cell>
          <cell r="M146">
            <v>2.9052820000000001</v>
          </cell>
          <cell r="N146">
            <v>1.183718</v>
          </cell>
          <cell r="O146">
            <v>28.948838346784054</v>
          </cell>
        </row>
        <row r="147">
          <cell r="F147">
            <v>21716</v>
          </cell>
          <cell r="G147" t="str">
            <v xml:space="preserve">ZENIUM CABLE                  </v>
          </cell>
          <cell r="H147" t="str">
            <v>INDU</v>
          </cell>
          <cell r="I147" t="str">
            <v>MX</v>
          </cell>
          <cell r="J147">
            <v>0.12</v>
          </cell>
          <cell r="K147">
            <v>0</v>
          </cell>
          <cell r="L147">
            <v>0.32629999999999998</v>
          </cell>
          <cell r="M147">
            <v>0.31528499999999998</v>
          </cell>
          <cell r="N147">
            <v>1.1015E-2</v>
          </cell>
          <cell r="O147">
            <v>3.3757278577995709</v>
          </cell>
        </row>
        <row r="148">
          <cell r="F148">
            <v>22101</v>
          </cell>
          <cell r="G148" t="str">
            <v xml:space="preserve">PINSAD (VESMA OLD)            </v>
          </cell>
          <cell r="H148" t="str">
            <v>ADOM</v>
          </cell>
          <cell r="I148" t="str">
            <v>LT</v>
          </cell>
          <cell r="J148">
            <v>30.19</v>
          </cell>
          <cell r="K148">
            <v>-39.08</v>
          </cell>
          <cell r="L148">
            <v>1.7539400000000001</v>
          </cell>
          <cell r="M148">
            <v>2.3149060000000001</v>
          </cell>
          <cell r="N148">
            <v>-0.56096599999999996</v>
          </cell>
          <cell r="O148">
            <v>-31.983192127438794</v>
          </cell>
        </row>
        <row r="149">
          <cell r="F149">
            <v>22102</v>
          </cell>
          <cell r="G149" t="str">
            <v xml:space="preserve">SWASTIK                       </v>
          </cell>
          <cell r="H149" t="str">
            <v>INDU</v>
          </cell>
          <cell r="I149" t="str">
            <v>MX</v>
          </cell>
          <cell r="J149">
            <v>6.56</v>
          </cell>
          <cell r="K149">
            <v>0.36</v>
          </cell>
          <cell r="L149">
            <v>7.3423400000000001</v>
          </cell>
          <cell r="M149">
            <v>6.9901289999999996</v>
          </cell>
          <cell r="N149">
            <v>0.352211</v>
          </cell>
          <cell r="O149">
            <v>4.7969857021058679</v>
          </cell>
        </row>
        <row r="150">
          <cell r="F150">
            <v>22103</v>
          </cell>
          <cell r="G150" t="str">
            <v xml:space="preserve">AMRI                          </v>
          </cell>
          <cell r="H150" t="str">
            <v xml:space="preserve">JGY </v>
          </cell>
          <cell r="I150" t="str">
            <v>MX</v>
          </cell>
          <cell r="J150">
            <v>29.49</v>
          </cell>
          <cell r="K150">
            <v>10.66</v>
          </cell>
          <cell r="L150">
            <v>9.7725519999999992</v>
          </cell>
          <cell r="M150">
            <v>8.6152929999999994</v>
          </cell>
          <cell r="N150">
            <v>1.157259</v>
          </cell>
          <cell r="O150">
            <v>11.841932383680332</v>
          </cell>
        </row>
        <row r="151">
          <cell r="F151">
            <v>22104</v>
          </cell>
          <cell r="G151" t="str">
            <v xml:space="preserve">GIDC NVS                      </v>
          </cell>
          <cell r="H151" t="str">
            <v>GIDC</v>
          </cell>
          <cell r="I151" t="str">
            <v>MX</v>
          </cell>
          <cell r="J151">
            <v>7.75</v>
          </cell>
          <cell r="K151">
            <v>2.5499999999999998</v>
          </cell>
          <cell r="L151">
            <v>6.2913199999999998</v>
          </cell>
          <cell r="M151">
            <v>5.9040600000000003</v>
          </cell>
          <cell r="N151">
            <v>0.38725999999999999</v>
          </cell>
          <cell r="O151">
            <v>6.1554649898590439</v>
          </cell>
        </row>
        <row r="152">
          <cell r="F152">
            <v>22105</v>
          </cell>
          <cell r="G152" t="str">
            <v xml:space="preserve">SISODRA                       </v>
          </cell>
          <cell r="H152" t="str">
            <v xml:space="preserve">JGY </v>
          </cell>
          <cell r="I152" t="str">
            <v>LT</v>
          </cell>
          <cell r="J152">
            <v>11.73</v>
          </cell>
          <cell r="K152">
            <v>10.98</v>
          </cell>
          <cell r="L152">
            <v>7.0302150000000001</v>
          </cell>
          <cell r="M152">
            <v>6.1584529999999997</v>
          </cell>
          <cell r="N152">
            <v>0.87176200000000004</v>
          </cell>
          <cell r="O152">
            <v>12.400218201008077</v>
          </cell>
        </row>
        <row r="153">
          <cell r="F153">
            <v>22108</v>
          </cell>
          <cell r="G153" t="str">
            <v xml:space="preserve">NVS CITY LIC.FDR.NO.II        </v>
          </cell>
          <cell r="H153" t="str">
            <v>URBN</v>
          </cell>
          <cell r="I153" t="str">
            <v>MX</v>
          </cell>
          <cell r="J153">
            <v>10.63</v>
          </cell>
          <cell r="K153">
            <v>6.77</v>
          </cell>
          <cell r="L153">
            <v>4.5599999999999996</v>
          </cell>
          <cell r="M153">
            <v>4.382193</v>
          </cell>
          <cell r="N153">
            <v>0.17780699999999999</v>
          </cell>
          <cell r="O153">
            <v>3.8992763157894736</v>
          </cell>
        </row>
        <row r="154">
          <cell r="F154">
            <v>22115</v>
          </cell>
          <cell r="G154" t="str">
            <v xml:space="preserve">TIGHRA                        </v>
          </cell>
          <cell r="H154" t="str">
            <v>ADOM</v>
          </cell>
          <cell r="I154" t="str">
            <v>LT</v>
          </cell>
          <cell r="J154">
            <v>15.91</v>
          </cell>
          <cell r="K154">
            <v>-52</v>
          </cell>
          <cell r="L154">
            <v>0.97812299999999996</v>
          </cell>
          <cell r="M154">
            <v>1.8248340000000001</v>
          </cell>
          <cell r="N154">
            <v>-0.84671099999999999</v>
          </cell>
          <cell r="O154">
            <v>-86.56487987707068</v>
          </cell>
        </row>
        <row r="155">
          <cell r="F155">
            <v>22116</v>
          </cell>
          <cell r="G155" t="str">
            <v xml:space="preserve">VIRAVAL                       </v>
          </cell>
          <cell r="H155" t="str">
            <v>URBN</v>
          </cell>
          <cell r="I155" t="str">
            <v>MX</v>
          </cell>
          <cell r="J155">
            <v>11.8</v>
          </cell>
          <cell r="K155">
            <v>4.8600000000000003</v>
          </cell>
          <cell r="L155">
            <v>5.0056000000000003</v>
          </cell>
          <cell r="M155">
            <v>4.3784470000000004</v>
          </cell>
          <cell r="N155">
            <v>0.62715299999999996</v>
          </cell>
          <cell r="O155">
            <v>12.529027489212082</v>
          </cell>
        </row>
        <row r="156">
          <cell r="F156">
            <v>22118</v>
          </cell>
          <cell r="G156" t="str">
            <v xml:space="preserve">NAGDHARA FDR.                 </v>
          </cell>
          <cell r="H156" t="str">
            <v>ADOM</v>
          </cell>
          <cell r="I156" t="str">
            <v>LT</v>
          </cell>
          <cell r="J156">
            <v>14.23</v>
          </cell>
          <cell r="K156">
            <v>-70.349999999999994</v>
          </cell>
          <cell r="L156">
            <v>1.3845749999999999</v>
          </cell>
          <cell r="M156">
            <v>2.217225</v>
          </cell>
          <cell r="N156">
            <v>-0.83265</v>
          </cell>
          <cell r="O156">
            <v>-60.1375873462976</v>
          </cell>
        </row>
        <row r="157">
          <cell r="F157">
            <v>22119</v>
          </cell>
          <cell r="G157" t="str">
            <v xml:space="preserve">KALIAWADI                     </v>
          </cell>
          <cell r="H157" t="str">
            <v>URBN</v>
          </cell>
          <cell r="I157" t="str">
            <v>MX</v>
          </cell>
          <cell r="J157">
            <v>13.68</v>
          </cell>
          <cell r="K157">
            <v>0.87</v>
          </cell>
          <cell r="L157">
            <v>9.3995599999999992</v>
          </cell>
          <cell r="M157">
            <v>9.6775339999999996</v>
          </cell>
          <cell r="N157">
            <v>-0.277974</v>
          </cell>
          <cell r="O157">
            <v>-2.9573086399788928</v>
          </cell>
        </row>
        <row r="158">
          <cell r="F158">
            <v>22120</v>
          </cell>
          <cell r="G158" t="str">
            <v xml:space="preserve">AMADPOR (KUCHED OLD)          </v>
          </cell>
          <cell r="H158" t="str">
            <v>ADOM</v>
          </cell>
          <cell r="I158" t="str">
            <v>LT</v>
          </cell>
          <cell r="J158">
            <v>14.83</v>
          </cell>
          <cell r="K158">
            <v>-43.03</v>
          </cell>
          <cell r="L158">
            <v>1.4603999999999999</v>
          </cell>
          <cell r="M158">
            <v>1.6006009999999999</v>
          </cell>
          <cell r="N158">
            <v>-0.14020099999999999</v>
          </cell>
          <cell r="O158">
            <v>-9.6001780334155029</v>
          </cell>
        </row>
        <row r="159">
          <cell r="F159">
            <v>22121</v>
          </cell>
          <cell r="G159" t="str">
            <v xml:space="preserve">SATEM                         </v>
          </cell>
          <cell r="H159" t="str">
            <v xml:space="preserve">JGY </v>
          </cell>
          <cell r="I159" t="str">
            <v>LT</v>
          </cell>
          <cell r="J159">
            <v>11.33</v>
          </cell>
          <cell r="K159">
            <v>18.93</v>
          </cell>
          <cell r="L159">
            <v>5.2278289999999998</v>
          </cell>
          <cell r="M159">
            <v>4.6715929999999997</v>
          </cell>
          <cell r="N159">
            <v>0.55623599999999995</v>
          </cell>
          <cell r="O159">
            <v>10.639904250885023</v>
          </cell>
        </row>
        <row r="160">
          <cell r="F160">
            <v>22123</v>
          </cell>
          <cell r="G160" t="str">
            <v xml:space="preserve">MAHAVIR                       </v>
          </cell>
          <cell r="H160" t="str">
            <v>GIDC</v>
          </cell>
          <cell r="I160" t="str">
            <v>MX</v>
          </cell>
          <cell r="J160">
            <v>7.18</v>
          </cell>
          <cell r="K160">
            <v>1.89</v>
          </cell>
          <cell r="L160">
            <v>9.3856990000000007</v>
          </cell>
          <cell r="M160">
            <v>9.066656</v>
          </cell>
          <cell r="N160">
            <v>0.31904300000000002</v>
          </cell>
          <cell r="O160">
            <v>3.3992460231251824</v>
          </cell>
        </row>
        <row r="161">
          <cell r="F161">
            <v>22125</v>
          </cell>
          <cell r="G161" t="str">
            <v xml:space="preserve">11 KV KABILPORE               </v>
          </cell>
          <cell r="H161" t="str">
            <v>URBN</v>
          </cell>
          <cell r="I161" t="str">
            <v>MX</v>
          </cell>
          <cell r="J161">
            <v>9.23</v>
          </cell>
          <cell r="K161">
            <v>4.54</v>
          </cell>
          <cell r="L161">
            <v>5.6988799999999999</v>
          </cell>
          <cell r="M161">
            <v>5.3178150000000004</v>
          </cell>
          <cell r="N161">
            <v>0.38106499999999999</v>
          </cell>
          <cell r="O161">
            <v>6.6866647481610419</v>
          </cell>
        </row>
        <row r="162">
          <cell r="F162">
            <v>22126</v>
          </cell>
          <cell r="G162" t="str">
            <v xml:space="preserve">11 KV HILTI                   </v>
          </cell>
          <cell r="H162" t="str">
            <v>INDU</v>
          </cell>
          <cell r="I162" t="str">
            <v>MX</v>
          </cell>
          <cell r="J162">
            <v>5.46</v>
          </cell>
          <cell r="K162">
            <v>-0.27</v>
          </cell>
          <cell r="L162">
            <v>8.7893399999999993</v>
          </cell>
          <cell r="M162">
            <v>8.5158559999999994</v>
          </cell>
          <cell r="N162">
            <v>0.273484</v>
          </cell>
          <cell r="O162">
            <v>3.1115419360270509</v>
          </cell>
        </row>
        <row r="163">
          <cell r="F163">
            <v>22201</v>
          </cell>
          <cell r="G163" t="str">
            <v xml:space="preserve">22 KV BATLI BOY               </v>
          </cell>
          <cell r="H163" t="str">
            <v>INDU</v>
          </cell>
          <cell r="I163" t="str">
            <v>MX</v>
          </cell>
          <cell r="J163">
            <v>7.14</v>
          </cell>
          <cell r="K163">
            <v>0.43</v>
          </cell>
          <cell r="L163">
            <v>20.158107000000001</v>
          </cell>
          <cell r="M163">
            <v>19.761490999999999</v>
          </cell>
          <cell r="N163">
            <v>0.39661600000000002</v>
          </cell>
          <cell r="O163">
            <v>1.9675260181920853</v>
          </cell>
        </row>
        <row r="164">
          <cell r="F164">
            <v>22203</v>
          </cell>
          <cell r="G164" t="str">
            <v xml:space="preserve">22 KV JIAV                    </v>
          </cell>
          <cell r="H164" t="str">
            <v>URBN</v>
          </cell>
          <cell r="I164" t="str">
            <v>MX</v>
          </cell>
          <cell r="J164">
            <v>5.87</v>
          </cell>
          <cell r="K164">
            <v>9.82</v>
          </cell>
          <cell r="L164">
            <v>6.3612000000000002</v>
          </cell>
          <cell r="M164">
            <v>5.4777089999999999</v>
          </cell>
          <cell r="N164">
            <v>0.88349100000000003</v>
          </cell>
          <cell r="O164">
            <v>13.888747406149783</v>
          </cell>
        </row>
        <row r="165">
          <cell r="F165">
            <v>22206</v>
          </cell>
          <cell r="G165" t="str">
            <v xml:space="preserve">22 KV JALARAM                 </v>
          </cell>
          <cell r="H165" t="str">
            <v>INDU</v>
          </cell>
          <cell r="I165" t="str">
            <v>LT</v>
          </cell>
          <cell r="J165">
            <v>4.13</v>
          </cell>
          <cell r="K165">
            <v>7.0000000000000007E-2</v>
          </cell>
          <cell r="L165">
            <v>9.1739599999999992</v>
          </cell>
          <cell r="M165">
            <v>9.3947509999999994</v>
          </cell>
          <cell r="N165">
            <v>-0.22079099999999999</v>
          </cell>
          <cell r="O165">
            <v>-2.406714221557539</v>
          </cell>
        </row>
        <row r="166">
          <cell r="F166">
            <v>22209</v>
          </cell>
          <cell r="G166" t="str">
            <v xml:space="preserve">22 KV ADARSH                  </v>
          </cell>
          <cell r="H166" t="str">
            <v>INDU</v>
          </cell>
          <cell r="I166" t="str">
            <v>LT</v>
          </cell>
          <cell r="J166">
            <v>3.77</v>
          </cell>
          <cell r="K166">
            <v>-0.56999999999999995</v>
          </cell>
          <cell r="L166">
            <v>18.850020000000001</v>
          </cell>
          <cell r="M166">
            <v>17.063941</v>
          </cell>
          <cell r="N166">
            <v>1.786079</v>
          </cell>
          <cell r="O166">
            <v>9.4752101058778724</v>
          </cell>
        </row>
        <row r="167">
          <cell r="F167">
            <v>22210</v>
          </cell>
          <cell r="G167" t="str">
            <v xml:space="preserve">22 KV UDHANA ESTATE           </v>
          </cell>
          <cell r="H167" t="str">
            <v>INDU</v>
          </cell>
          <cell r="I167" t="str">
            <v>MX</v>
          </cell>
          <cell r="J167">
            <v>4.43</v>
          </cell>
          <cell r="K167">
            <v>-0.14000000000000001</v>
          </cell>
          <cell r="L167">
            <v>14.7563</v>
          </cell>
          <cell r="M167">
            <v>13.389908999999999</v>
          </cell>
          <cell r="N167">
            <v>1.3663909999999999</v>
          </cell>
          <cell r="O167">
            <v>9.2597128006343059</v>
          </cell>
        </row>
        <row r="168">
          <cell r="F168">
            <v>22211</v>
          </cell>
          <cell r="G168" t="str">
            <v xml:space="preserve">22 KV GHB                     </v>
          </cell>
          <cell r="H168" t="str">
            <v>URBN</v>
          </cell>
          <cell r="I168" t="str">
            <v>LT</v>
          </cell>
          <cell r="J168">
            <v>6.77</v>
          </cell>
          <cell r="K168">
            <v>10.54</v>
          </cell>
          <cell r="L168">
            <v>19.646393</v>
          </cell>
          <cell r="M168">
            <v>17.687304000000001</v>
          </cell>
          <cell r="N168">
            <v>1.9590890000000001</v>
          </cell>
          <cell r="O168">
            <v>9.971749012655911</v>
          </cell>
        </row>
        <row r="169">
          <cell r="F169">
            <v>22212</v>
          </cell>
          <cell r="G169" t="str">
            <v xml:space="preserve">22 KV JR                      </v>
          </cell>
          <cell r="H169" t="str">
            <v>INDU</v>
          </cell>
          <cell r="I169" t="str">
            <v>LT</v>
          </cell>
          <cell r="J169">
            <v>3.42</v>
          </cell>
          <cell r="K169">
            <v>-0.63</v>
          </cell>
          <cell r="L169">
            <v>18.868200000000002</v>
          </cell>
          <cell r="M169">
            <v>17.109164</v>
          </cell>
          <cell r="N169">
            <v>1.759036</v>
          </cell>
          <cell r="O169">
            <v>9.3227546877815577</v>
          </cell>
        </row>
        <row r="170">
          <cell r="F170">
            <v>22218</v>
          </cell>
          <cell r="G170" t="str">
            <v xml:space="preserve">22 KV ASHIRWAD                </v>
          </cell>
          <cell r="H170" t="str">
            <v>INDU</v>
          </cell>
          <cell r="I170" t="str">
            <v>MX</v>
          </cell>
          <cell r="J170">
            <v>3.43</v>
          </cell>
          <cell r="K170">
            <v>2.83</v>
          </cell>
          <cell r="L170">
            <v>7.5972</v>
          </cell>
          <cell r="M170">
            <v>6.8210540000000002</v>
          </cell>
          <cell r="N170">
            <v>0.776146</v>
          </cell>
          <cell r="O170">
            <v>10.216211235718422</v>
          </cell>
        </row>
        <row r="171">
          <cell r="F171">
            <v>22219</v>
          </cell>
          <cell r="G171" t="str">
            <v xml:space="preserve">22 KV BAMROLI FDR             </v>
          </cell>
          <cell r="H171" t="str">
            <v>URBN</v>
          </cell>
          <cell r="I171" t="str">
            <v>LT</v>
          </cell>
          <cell r="J171">
            <v>5.9</v>
          </cell>
          <cell r="K171">
            <v>8.6999999999999993</v>
          </cell>
          <cell r="L171">
            <v>20.482900000000001</v>
          </cell>
          <cell r="M171">
            <v>20.034735000000001</v>
          </cell>
          <cell r="N171">
            <v>0.44816499999999998</v>
          </cell>
          <cell r="O171">
            <v>2.1879958404327513</v>
          </cell>
        </row>
        <row r="172">
          <cell r="F172">
            <v>22220</v>
          </cell>
          <cell r="G172" t="str">
            <v xml:space="preserve">22 KV RAJLAXMI                </v>
          </cell>
          <cell r="H172" t="str">
            <v>INDU</v>
          </cell>
          <cell r="I172" t="str">
            <v>MX</v>
          </cell>
          <cell r="J172">
            <v>5.22</v>
          </cell>
          <cell r="K172">
            <v>0.26</v>
          </cell>
          <cell r="L172">
            <v>18.57085</v>
          </cell>
          <cell r="M172">
            <v>17.498826000000001</v>
          </cell>
          <cell r="N172">
            <v>1.0720240000000001</v>
          </cell>
          <cell r="O172">
            <v>5.7726167622914408</v>
          </cell>
        </row>
        <row r="173">
          <cell r="F173">
            <v>22221</v>
          </cell>
          <cell r="G173" t="str">
            <v xml:space="preserve">22 KV AYYAPA                  </v>
          </cell>
          <cell r="H173" t="str">
            <v>INDU</v>
          </cell>
          <cell r="I173" t="str">
            <v>LT</v>
          </cell>
          <cell r="J173">
            <v>3.07</v>
          </cell>
          <cell r="K173">
            <v>2.87</v>
          </cell>
          <cell r="L173">
            <v>16.077359999999999</v>
          </cell>
          <cell r="M173">
            <v>13.502484000000001</v>
          </cell>
          <cell r="N173">
            <v>2.5748760000000002</v>
          </cell>
          <cell r="O173">
            <v>16.015539864753915</v>
          </cell>
        </row>
        <row r="174">
          <cell r="F174">
            <v>22222</v>
          </cell>
          <cell r="G174" t="str">
            <v xml:space="preserve">22 KV JAYVEER                 </v>
          </cell>
          <cell r="H174" t="str">
            <v>INDU</v>
          </cell>
          <cell r="I174" t="str">
            <v>LT</v>
          </cell>
          <cell r="J174">
            <v>5.21</v>
          </cell>
          <cell r="K174">
            <v>0.77</v>
          </cell>
          <cell r="L174">
            <v>13.234</v>
          </cell>
          <cell r="M174">
            <v>10.900997</v>
          </cell>
          <cell r="N174">
            <v>2.3330030000000002</v>
          </cell>
          <cell r="O174">
            <v>17.628857488287743</v>
          </cell>
        </row>
        <row r="175">
          <cell r="F175">
            <v>22223</v>
          </cell>
          <cell r="G175" t="str">
            <v xml:space="preserve">22 KV UMIYA                   </v>
          </cell>
          <cell r="H175" t="str">
            <v>INDU</v>
          </cell>
          <cell r="I175" t="str">
            <v>LT</v>
          </cell>
          <cell r="J175">
            <v>4</v>
          </cell>
          <cell r="K175">
            <v>0</v>
          </cell>
          <cell r="L175">
            <v>5.9782549999999999</v>
          </cell>
          <cell r="M175">
            <v>4.7403729999999999</v>
          </cell>
          <cell r="N175">
            <v>1.2378819999999999</v>
          </cell>
          <cell r="O175">
            <v>20.706410148111782</v>
          </cell>
        </row>
        <row r="176">
          <cell r="F176">
            <v>22304</v>
          </cell>
          <cell r="G176" t="str">
            <v xml:space="preserve">VIJALPORE                     </v>
          </cell>
          <cell r="H176" t="str">
            <v>URBN</v>
          </cell>
          <cell r="I176" t="str">
            <v>MX</v>
          </cell>
          <cell r="J176">
            <v>13.19</v>
          </cell>
          <cell r="K176">
            <v>5.99</v>
          </cell>
          <cell r="L176">
            <v>10.350733</v>
          </cell>
          <cell r="M176">
            <v>9.8667960000000008</v>
          </cell>
          <cell r="N176">
            <v>0.48393700000000001</v>
          </cell>
          <cell r="O176">
            <v>4.6753886898637997</v>
          </cell>
        </row>
        <row r="177">
          <cell r="F177">
            <v>22306</v>
          </cell>
          <cell r="G177" t="str">
            <v xml:space="preserve">DANDI                         </v>
          </cell>
          <cell r="H177" t="str">
            <v>ADOM</v>
          </cell>
          <cell r="I177" t="str">
            <v>LT</v>
          </cell>
          <cell r="J177">
            <v>10.01</v>
          </cell>
          <cell r="K177">
            <v>-34.619999999999997</v>
          </cell>
          <cell r="L177">
            <v>0.63273000000000001</v>
          </cell>
          <cell r="M177">
            <v>1.3044770000000001</v>
          </cell>
          <cell r="N177">
            <v>-0.67174699999999998</v>
          </cell>
          <cell r="O177">
            <v>-106.16645330551736</v>
          </cell>
        </row>
        <row r="178">
          <cell r="F178">
            <v>22307</v>
          </cell>
          <cell r="G178" t="str">
            <v xml:space="preserve">JALALPORE                     </v>
          </cell>
          <cell r="H178" t="str">
            <v>URBN</v>
          </cell>
          <cell r="I178" t="str">
            <v>MX</v>
          </cell>
          <cell r="J178">
            <v>13.55</v>
          </cell>
          <cell r="K178">
            <v>9.34</v>
          </cell>
          <cell r="L178">
            <v>8.7151800000000001</v>
          </cell>
          <cell r="M178">
            <v>8.2486680000000003</v>
          </cell>
          <cell r="N178">
            <v>0.46651199999999998</v>
          </cell>
          <cell r="O178">
            <v>5.3528670664289209</v>
          </cell>
        </row>
        <row r="179">
          <cell r="F179">
            <v>22308</v>
          </cell>
          <cell r="G179" t="str">
            <v xml:space="preserve">N.M.COLLEGE                   </v>
          </cell>
          <cell r="H179" t="str">
            <v xml:space="preserve">JGY </v>
          </cell>
          <cell r="I179" t="str">
            <v>LT</v>
          </cell>
          <cell r="J179">
            <v>12.42</v>
          </cell>
          <cell r="K179">
            <v>17.440000000000001</v>
          </cell>
          <cell r="L179">
            <v>9.1531190000000002</v>
          </cell>
          <cell r="M179">
            <v>5.53247</v>
          </cell>
          <cell r="N179">
            <v>3.6206489999999998</v>
          </cell>
          <cell r="O179">
            <v>39.556450648134259</v>
          </cell>
        </row>
        <row r="180">
          <cell r="F180">
            <v>22309</v>
          </cell>
          <cell r="G180" t="str">
            <v xml:space="preserve">TASKAND NAGAR                 </v>
          </cell>
          <cell r="H180" t="str">
            <v>URBN</v>
          </cell>
          <cell r="I180" t="str">
            <v>MX</v>
          </cell>
          <cell r="J180">
            <v>17.89</v>
          </cell>
          <cell r="K180">
            <v>9.1199999999999992</v>
          </cell>
          <cell r="L180">
            <v>10.537979999999999</v>
          </cell>
          <cell r="M180">
            <v>9.4918150000000008</v>
          </cell>
          <cell r="N180">
            <v>1.046165</v>
          </cell>
          <cell r="O180">
            <v>9.9275667632696205</v>
          </cell>
        </row>
        <row r="181">
          <cell r="F181">
            <v>22310</v>
          </cell>
          <cell r="G181" t="str">
            <v xml:space="preserve">ONJAL                         </v>
          </cell>
          <cell r="H181" t="str">
            <v>ADOM</v>
          </cell>
          <cell r="I181" t="str">
            <v>LT</v>
          </cell>
          <cell r="J181">
            <v>6.8</v>
          </cell>
          <cell r="K181">
            <v>-74.75</v>
          </cell>
          <cell r="L181">
            <v>0.41958699999999999</v>
          </cell>
          <cell r="M181">
            <v>1.196825</v>
          </cell>
          <cell r="N181">
            <v>-0.77723799999999998</v>
          </cell>
          <cell r="O181">
            <v>-185.23881817120167</v>
          </cell>
        </row>
        <row r="182">
          <cell r="F182">
            <v>22312</v>
          </cell>
          <cell r="G182" t="str">
            <v xml:space="preserve">ABRAMA                        </v>
          </cell>
          <cell r="H182" t="str">
            <v xml:space="preserve">JGY </v>
          </cell>
          <cell r="I182" t="str">
            <v>LT</v>
          </cell>
          <cell r="J182">
            <v>8.56</v>
          </cell>
          <cell r="K182">
            <v>0.65</v>
          </cell>
          <cell r="L182">
            <v>2.8895599999999999</v>
          </cell>
          <cell r="M182">
            <v>3.9317790000000001</v>
          </cell>
          <cell r="N182">
            <v>-1.042219</v>
          </cell>
          <cell r="O182">
            <v>-36.068432564127413</v>
          </cell>
        </row>
        <row r="183">
          <cell r="F183">
            <v>22313</v>
          </cell>
          <cell r="G183" t="str">
            <v xml:space="preserve">KALTHAN                       </v>
          </cell>
          <cell r="H183" t="str">
            <v>ADOM</v>
          </cell>
          <cell r="I183" t="str">
            <v>LT</v>
          </cell>
          <cell r="J183">
            <v>23.03</v>
          </cell>
          <cell r="K183">
            <v>-2.48</v>
          </cell>
          <cell r="L183">
            <v>1.9147799999999999</v>
          </cell>
          <cell r="M183">
            <v>2.8999000000000001</v>
          </cell>
          <cell r="N183">
            <v>-0.98512</v>
          </cell>
          <cell r="O183">
            <v>-51.448208149239079</v>
          </cell>
        </row>
        <row r="184">
          <cell r="F184">
            <v>22315</v>
          </cell>
          <cell r="G184" t="str">
            <v xml:space="preserve">G.W.S.S.B                     </v>
          </cell>
          <cell r="H184" t="str">
            <v xml:space="preserve">JGY </v>
          </cell>
          <cell r="I184" t="str">
            <v>LT</v>
          </cell>
          <cell r="J184">
            <v>8.94</v>
          </cell>
          <cell r="K184">
            <v>9.52</v>
          </cell>
          <cell r="L184">
            <v>2.6183399999999999</v>
          </cell>
          <cell r="M184">
            <v>2.6233900000000001</v>
          </cell>
          <cell r="N184">
            <v>-5.0499999999999998E-3</v>
          </cell>
          <cell r="O184">
            <v>-0.19287029186431098</v>
          </cell>
        </row>
        <row r="185">
          <cell r="F185">
            <v>22316</v>
          </cell>
          <cell r="G185" t="str">
            <v xml:space="preserve">MAMTA MANDIR URBAN            </v>
          </cell>
          <cell r="H185" t="str">
            <v>URBN</v>
          </cell>
          <cell r="I185" t="str">
            <v>LT</v>
          </cell>
          <cell r="J185">
            <v>7.56</v>
          </cell>
          <cell r="K185">
            <v>0</v>
          </cell>
          <cell r="L185">
            <v>0</v>
          </cell>
          <cell r="M185">
            <v>0</v>
          </cell>
          <cell r="N185">
            <v>0</v>
          </cell>
          <cell r="O185">
            <v>0</v>
          </cell>
        </row>
        <row r="186">
          <cell r="F186">
            <v>22401</v>
          </cell>
          <cell r="G186" t="str">
            <v xml:space="preserve">GANDEVI                       </v>
          </cell>
          <cell r="H186" t="str">
            <v>URBN</v>
          </cell>
          <cell r="I186" t="str">
            <v>LT</v>
          </cell>
          <cell r="J186">
            <v>9.76</v>
          </cell>
          <cell r="K186">
            <v>2.19</v>
          </cell>
          <cell r="L186">
            <v>10.3299</v>
          </cell>
          <cell r="M186">
            <v>10.036447000000001</v>
          </cell>
          <cell r="N186">
            <v>0.29345300000000002</v>
          </cell>
          <cell r="O186">
            <v>2.8408116245074977</v>
          </cell>
        </row>
        <row r="187">
          <cell r="F187">
            <v>22402</v>
          </cell>
          <cell r="G187" t="str">
            <v xml:space="preserve">VALOTI                        </v>
          </cell>
          <cell r="H187" t="str">
            <v>ADOM</v>
          </cell>
          <cell r="I187" t="str">
            <v>LT</v>
          </cell>
          <cell r="J187">
            <v>8.6999999999999993</v>
          </cell>
          <cell r="K187">
            <v>-70.19</v>
          </cell>
          <cell r="L187">
            <v>0.26028000000000001</v>
          </cell>
          <cell r="M187">
            <v>0.442747</v>
          </cell>
          <cell r="N187">
            <v>-0.18246699999999999</v>
          </cell>
          <cell r="O187">
            <v>-70.104118641463046</v>
          </cell>
        </row>
        <row r="188">
          <cell r="F188">
            <v>22403</v>
          </cell>
          <cell r="G188" t="str">
            <v xml:space="preserve">KESHLI                        </v>
          </cell>
          <cell r="H188" t="str">
            <v>ADOM</v>
          </cell>
          <cell r="I188" t="str">
            <v>LT</v>
          </cell>
          <cell r="J188">
            <v>12</v>
          </cell>
          <cell r="K188">
            <v>-30.6</v>
          </cell>
          <cell r="L188">
            <v>1.50135</v>
          </cell>
          <cell r="M188">
            <v>1.7912140000000001</v>
          </cell>
          <cell r="N188">
            <v>-0.28986400000000001</v>
          </cell>
          <cell r="O188">
            <v>-19.306890465247943</v>
          </cell>
        </row>
        <row r="189">
          <cell r="F189">
            <v>22406</v>
          </cell>
          <cell r="G189" t="str">
            <v xml:space="preserve">DHANORY                       </v>
          </cell>
          <cell r="H189" t="str">
            <v>ADOM</v>
          </cell>
          <cell r="I189" t="str">
            <v>LT</v>
          </cell>
          <cell r="J189">
            <v>19.670000000000002</v>
          </cell>
          <cell r="K189">
            <v>-19.420000000000002</v>
          </cell>
          <cell r="L189">
            <v>2.409421</v>
          </cell>
          <cell r="M189">
            <v>3.5207090000000001</v>
          </cell>
          <cell r="N189">
            <v>-1.1112880000000001</v>
          </cell>
          <cell r="O189">
            <v>-46.122616180401849</v>
          </cell>
        </row>
        <row r="190">
          <cell r="F190">
            <v>22407</v>
          </cell>
          <cell r="G190" t="str">
            <v xml:space="preserve">SUGAR FACTORY                 </v>
          </cell>
          <cell r="H190" t="str">
            <v>INDU</v>
          </cell>
          <cell r="I190" t="str">
            <v>LT</v>
          </cell>
          <cell r="J190">
            <v>4.0599999999999996</v>
          </cell>
          <cell r="K190">
            <v>-2.66</v>
          </cell>
          <cell r="L190">
            <v>0.94650000000000001</v>
          </cell>
          <cell r="M190">
            <v>0.87878900000000004</v>
          </cell>
          <cell r="N190">
            <v>6.7710999999999993E-2</v>
          </cell>
          <cell r="O190">
            <v>7.1538298996302165</v>
          </cell>
        </row>
        <row r="191">
          <cell r="F191">
            <v>22408</v>
          </cell>
          <cell r="G191" t="str">
            <v xml:space="preserve">DEVSAR                        </v>
          </cell>
          <cell r="H191" t="str">
            <v xml:space="preserve">JGY </v>
          </cell>
          <cell r="I191" t="str">
            <v>LT</v>
          </cell>
          <cell r="J191">
            <v>7.38</v>
          </cell>
          <cell r="K191">
            <v>8.1199999999999992</v>
          </cell>
          <cell r="L191">
            <v>2.11191</v>
          </cell>
          <cell r="M191">
            <v>1.9210339999999999</v>
          </cell>
          <cell r="N191">
            <v>0.19087599999999999</v>
          </cell>
          <cell r="O191">
            <v>9.0380745391612329</v>
          </cell>
        </row>
        <row r="192">
          <cell r="F192">
            <v>22409</v>
          </cell>
          <cell r="G192" t="str">
            <v xml:space="preserve">KALWACH                       </v>
          </cell>
          <cell r="H192" t="str">
            <v xml:space="preserve">JGY </v>
          </cell>
          <cell r="I192" t="str">
            <v>LT</v>
          </cell>
          <cell r="J192">
            <v>12.09</v>
          </cell>
          <cell r="K192">
            <v>19.25</v>
          </cell>
          <cell r="L192">
            <v>4.8549600000000002</v>
          </cell>
          <cell r="M192">
            <v>3.9128280000000002</v>
          </cell>
          <cell r="N192">
            <v>0.94213199999999997</v>
          </cell>
          <cell r="O192">
            <v>19.405556379455238</v>
          </cell>
        </row>
        <row r="193">
          <cell r="F193">
            <v>22410</v>
          </cell>
          <cell r="G193" t="str">
            <v xml:space="preserve">MANEKPORE                     </v>
          </cell>
          <cell r="H193" t="str">
            <v>ADOM</v>
          </cell>
          <cell r="I193" t="str">
            <v>LT</v>
          </cell>
          <cell r="J193">
            <v>18.489999999999998</v>
          </cell>
          <cell r="K193">
            <v>-70.5</v>
          </cell>
          <cell r="L193">
            <v>2.2736999999999998</v>
          </cell>
          <cell r="M193">
            <v>3.8230089999999999</v>
          </cell>
          <cell r="N193">
            <v>-1.549309</v>
          </cell>
          <cell r="O193">
            <v>-68.140431895148879</v>
          </cell>
        </row>
        <row r="194">
          <cell r="F194">
            <v>22411</v>
          </cell>
          <cell r="G194" t="str">
            <v xml:space="preserve">MOHANPUR                      </v>
          </cell>
          <cell r="H194" t="str">
            <v>ADOM</v>
          </cell>
          <cell r="I194" t="str">
            <v>LT</v>
          </cell>
          <cell r="J194">
            <v>10.1</v>
          </cell>
          <cell r="K194">
            <v>-20.5</v>
          </cell>
          <cell r="L194">
            <v>2.09022</v>
          </cell>
          <cell r="M194">
            <v>2.5045109999999999</v>
          </cell>
          <cell r="N194">
            <v>-0.41429100000000002</v>
          </cell>
          <cell r="O194">
            <v>-19.820449522059878</v>
          </cell>
        </row>
        <row r="195">
          <cell r="F195">
            <v>22415</v>
          </cell>
          <cell r="G195" t="str">
            <v xml:space="preserve">TANKAL                        </v>
          </cell>
          <cell r="H195" t="str">
            <v xml:space="preserve">JGY </v>
          </cell>
          <cell r="I195" t="str">
            <v>LT</v>
          </cell>
          <cell r="J195">
            <v>10.15</v>
          </cell>
          <cell r="K195">
            <v>9.34</v>
          </cell>
          <cell r="L195">
            <v>4.6811999999999996</v>
          </cell>
          <cell r="M195">
            <v>4.861993</v>
          </cell>
          <cell r="N195">
            <v>-0.18079300000000001</v>
          </cell>
          <cell r="O195">
            <v>-3.8621080064940614</v>
          </cell>
        </row>
        <row r="196">
          <cell r="F196">
            <v>22420</v>
          </cell>
          <cell r="G196" t="str">
            <v xml:space="preserve">GADAT                         </v>
          </cell>
          <cell r="H196" t="str">
            <v xml:space="preserve">JGY </v>
          </cell>
          <cell r="I196" t="str">
            <v>LT</v>
          </cell>
          <cell r="J196">
            <v>6.95</v>
          </cell>
          <cell r="K196">
            <v>11.83</v>
          </cell>
          <cell r="L196">
            <v>5.3403600000000004</v>
          </cell>
          <cell r="M196">
            <v>5.0925390000000004</v>
          </cell>
          <cell r="N196">
            <v>0.24782100000000001</v>
          </cell>
          <cell r="O196">
            <v>4.6405298519200953</v>
          </cell>
        </row>
        <row r="197">
          <cell r="F197">
            <v>22421</v>
          </cell>
          <cell r="G197" t="str">
            <v xml:space="preserve">VEDCHHA                       </v>
          </cell>
          <cell r="H197" t="str">
            <v xml:space="preserve">JGY </v>
          </cell>
          <cell r="I197" t="str">
            <v>LT</v>
          </cell>
          <cell r="J197">
            <v>10.9</v>
          </cell>
          <cell r="K197">
            <v>10.92</v>
          </cell>
          <cell r="L197">
            <v>5.7531600000000003</v>
          </cell>
          <cell r="M197">
            <v>5.336805</v>
          </cell>
          <cell r="N197">
            <v>0.41635499999999998</v>
          </cell>
          <cell r="O197">
            <v>7.2369793296205911</v>
          </cell>
        </row>
        <row r="198">
          <cell r="F198">
            <v>22501</v>
          </cell>
          <cell r="G198" t="str">
            <v xml:space="preserve">BIGRI                         </v>
          </cell>
          <cell r="H198" t="str">
            <v xml:space="preserve">JGY </v>
          </cell>
          <cell r="I198" t="str">
            <v>MX</v>
          </cell>
          <cell r="J198">
            <v>12.55</v>
          </cell>
          <cell r="K198">
            <v>35.630000000000003</v>
          </cell>
          <cell r="L198">
            <v>7.4367000000000001</v>
          </cell>
          <cell r="M198">
            <v>4.6996539999999998</v>
          </cell>
          <cell r="N198">
            <v>2.7370459999999999</v>
          </cell>
          <cell r="O198">
            <v>36.804577299070822</v>
          </cell>
        </row>
        <row r="199">
          <cell r="F199">
            <v>22504</v>
          </cell>
          <cell r="G199" t="str">
            <v xml:space="preserve">GAIKWAD MILL                  </v>
          </cell>
          <cell r="H199" t="str">
            <v>URBN</v>
          </cell>
          <cell r="I199" t="str">
            <v>MX</v>
          </cell>
          <cell r="J199">
            <v>16.86</v>
          </cell>
          <cell r="K199">
            <v>3.71</v>
          </cell>
          <cell r="L199">
            <v>14.192299999999999</v>
          </cell>
          <cell r="M199">
            <v>13.521768</v>
          </cell>
          <cell r="N199">
            <v>0.67053200000000002</v>
          </cell>
          <cell r="O199">
            <v>4.7246182789258961</v>
          </cell>
        </row>
        <row r="200">
          <cell r="F200">
            <v>22505</v>
          </cell>
          <cell r="G200" t="str">
            <v xml:space="preserve">BILL-T LICENCEE - I           </v>
          </cell>
          <cell r="H200" t="str">
            <v>URBN</v>
          </cell>
          <cell r="I200" t="str">
            <v>MX</v>
          </cell>
          <cell r="J200">
            <v>18.88</v>
          </cell>
          <cell r="K200">
            <v>3.09</v>
          </cell>
          <cell r="L200">
            <v>12.1204</v>
          </cell>
          <cell r="M200">
            <v>11.611853999999999</v>
          </cell>
          <cell r="N200">
            <v>0.50854600000000005</v>
          </cell>
          <cell r="O200">
            <v>4.1957856176363819</v>
          </cell>
        </row>
        <row r="201">
          <cell r="F201">
            <v>22506</v>
          </cell>
          <cell r="G201" t="str">
            <v xml:space="preserve">BILL-T LICENCEE - II          </v>
          </cell>
          <cell r="H201" t="str">
            <v>URBN</v>
          </cell>
          <cell r="I201" t="str">
            <v>MX</v>
          </cell>
          <cell r="J201">
            <v>16.91</v>
          </cell>
          <cell r="K201">
            <v>5.94</v>
          </cell>
          <cell r="L201">
            <v>11.252219999999999</v>
          </cell>
          <cell r="M201">
            <v>10.68492</v>
          </cell>
          <cell r="N201">
            <v>0.56730000000000003</v>
          </cell>
          <cell r="O201">
            <v>5.0416717767693839</v>
          </cell>
        </row>
        <row r="202">
          <cell r="F202">
            <v>22508</v>
          </cell>
          <cell r="G202" t="str">
            <v xml:space="preserve">BILL-A VANKAL                 </v>
          </cell>
          <cell r="H202" t="str">
            <v>ADOM</v>
          </cell>
          <cell r="I202" t="str">
            <v>LT</v>
          </cell>
          <cell r="J202">
            <v>18.149999999999999</v>
          </cell>
          <cell r="K202">
            <v>-50.4</v>
          </cell>
          <cell r="L202">
            <v>0.68456399999999995</v>
          </cell>
          <cell r="M202">
            <v>1.3171619999999999</v>
          </cell>
          <cell r="N202">
            <v>-0.63259799999999999</v>
          </cell>
          <cell r="O202">
            <v>-92.408890914509087</v>
          </cell>
        </row>
        <row r="203">
          <cell r="F203">
            <v>22509</v>
          </cell>
          <cell r="G203" t="str">
            <v xml:space="preserve">BIPICO                        </v>
          </cell>
          <cell r="H203" t="str">
            <v>INDU</v>
          </cell>
          <cell r="I203" t="str">
            <v>MX</v>
          </cell>
          <cell r="J203">
            <v>7.06</v>
          </cell>
          <cell r="K203">
            <v>1.78</v>
          </cell>
          <cell r="L203">
            <v>4.8135240000000001</v>
          </cell>
          <cell r="M203">
            <v>4.4425759999999999</v>
          </cell>
          <cell r="N203">
            <v>0.370948</v>
          </cell>
          <cell r="O203">
            <v>7.7063706340718356</v>
          </cell>
        </row>
        <row r="204">
          <cell r="F204">
            <v>22510</v>
          </cell>
          <cell r="G204" t="str">
            <v xml:space="preserve">TALAVCHORA                    </v>
          </cell>
          <cell r="H204" t="str">
            <v xml:space="preserve">JGY </v>
          </cell>
          <cell r="I204" t="str">
            <v>MX</v>
          </cell>
          <cell r="J204">
            <v>9.02</v>
          </cell>
          <cell r="K204">
            <v>24.21</v>
          </cell>
          <cell r="L204">
            <v>3.9429560000000001</v>
          </cell>
          <cell r="M204">
            <v>2.8458809999999999</v>
          </cell>
          <cell r="N204">
            <v>1.097075</v>
          </cell>
          <cell r="O204">
            <v>27.823668334112782</v>
          </cell>
        </row>
        <row r="205">
          <cell r="F205">
            <v>22512</v>
          </cell>
          <cell r="G205" t="str">
            <v xml:space="preserve">BILL-A GIDC (A)               </v>
          </cell>
          <cell r="H205" t="str">
            <v>INDU</v>
          </cell>
          <cell r="I205" t="str">
            <v>MX</v>
          </cell>
          <cell r="J205">
            <v>9.0299999999999994</v>
          </cell>
          <cell r="K205">
            <v>-0.47</v>
          </cell>
          <cell r="L205">
            <v>10.97641</v>
          </cell>
          <cell r="M205">
            <v>10.480662000000001</v>
          </cell>
          <cell r="N205">
            <v>0.49574800000000002</v>
          </cell>
          <cell r="O205">
            <v>4.5164858091124511</v>
          </cell>
        </row>
        <row r="206">
          <cell r="F206">
            <v>22513</v>
          </cell>
          <cell r="G206" t="str">
            <v xml:space="preserve">TEJLAV                        </v>
          </cell>
          <cell r="H206" t="str">
            <v xml:space="preserve">JGY </v>
          </cell>
          <cell r="I206" t="str">
            <v>MX</v>
          </cell>
          <cell r="J206">
            <v>6.6</v>
          </cell>
          <cell r="K206">
            <v>15.55</v>
          </cell>
          <cell r="L206">
            <v>3.4755400000000001</v>
          </cell>
          <cell r="M206">
            <v>2.767566</v>
          </cell>
          <cell r="N206">
            <v>0.70797399999999999</v>
          </cell>
          <cell r="O206">
            <v>20.370187078842424</v>
          </cell>
        </row>
        <row r="207">
          <cell r="F207">
            <v>22517</v>
          </cell>
          <cell r="G207" t="str">
            <v xml:space="preserve">DHAKAWADA                     </v>
          </cell>
          <cell r="H207" t="str">
            <v>URBN</v>
          </cell>
          <cell r="I207" t="str">
            <v>MX</v>
          </cell>
          <cell r="J207">
            <v>6.14</v>
          </cell>
          <cell r="K207">
            <v>6.77</v>
          </cell>
          <cell r="L207">
            <v>3.5403199999999999</v>
          </cell>
          <cell r="M207">
            <v>3.1918829999999998</v>
          </cell>
          <cell r="N207">
            <v>0.348437</v>
          </cell>
          <cell r="O207">
            <v>9.8419634383332575</v>
          </cell>
        </row>
        <row r="208">
          <cell r="F208">
            <v>22518</v>
          </cell>
          <cell r="G208" t="str">
            <v xml:space="preserve">BALWDA                        </v>
          </cell>
          <cell r="H208" t="str">
            <v>ADOM</v>
          </cell>
          <cell r="I208" t="str">
            <v>LT</v>
          </cell>
          <cell r="J208">
            <v>26.85</v>
          </cell>
          <cell r="K208">
            <v>-22.99</v>
          </cell>
          <cell r="L208">
            <v>0.91781999999999997</v>
          </cell>
          <cell r="M208">
            <v>1.1284460000000001</v>
          </cell>
          <cell r="N208">
            <v>-0.21062600000000001</v>
          </cell>
          <cell r="O208">
            <v>-22.948508422130701</v>
          </cell>
        </row>
        <row r="209">
          <cell r="F209">
            <v>22519</v>
          </cell>
          <cell r="G209" t="str">
            <v xml:space="preserve">AMBIKA URBN                   </v>
          </cell>
          <cell r="H209" t="str">
            <v>URBN</v>
          </cell>
          <cell r="I209" t="str">
            <v>LT</v>
          </cell>
          <cell r="J209">
            <v>5.18</v>
          </cell>
          <cell r="K209">
            <v>0</v>
          </cell>
          <cell r="L209">
            <v>0</v>
          </cell>
          <cell r="M209">
            <v>0</v>
          </cell>
          <cell r="N209">
            <v>0</v>
          </cell>
          <cell r="O209">
            <v>0</v>
          </cell>
        </row>
        <row r="210">
          <cell r="F210">
            <v>22601</v>
          </cell>
          <cell r="G210" t="str">
            <v xml:space="preserve">WAGHAI                        </v>
          </cell>
          <cell r="H210" t="str">
            <v>URBN</v>
          </cell>
          <cell r="I210" t="str">
            <v>MX</v>
          </cell>
          <cell r="J210">
            <v>0.09</v>
          </cell>
          <cell r="K210">
            <v>3.84</v>
          </cell>
          <cell r="L210">
            <v>2.87595</v>
          </cell>
          <cell r="M210">
            <v>2.7625549999999999</v>
          </cell>
          <cell r="N210">
            <v>0.113395</v>
          </cell>
          <cell r="O210">
            <v>3.9428710513047864</v>
          </cell>
        </row>
        <row r="211">
          <cell r="F211">
            <v>22603</v>
          </cell>
          <cell r="G211" t="str">
            <v xml:space="preserve">SAKARPATAL                    </v>
          </cell>
          <cell r="H211" t="str">
            <v xml:space="preserve">JGY </v>
          </cell>
          <cell r="I211" t="str">
            <v>LT</v>
          </cell>
          <cell r="J211">
            <v>0.26</v>
          </cell>
          <cell r="K211">
            <v>21.96</v>
          </cell>
          <cell r="L211">
            <v>3.78138</v>
          </cell>
          <cell r="M211">
            <v>2.9942839999999999</v>
          </cell>
          <cell r="N211">
            <v>0.78709600000000002</v>
          </cell>
          <cell r="O211">
            <v>20.815046358736758</v>
          </cell>
        </row>
        <row r="212">
          <cell r="F212">
            <v>22607</v>
          </cell>
          <cell r="G212" t="str">
            <v xml:space="preserve">ZAVDA                         </v>
          </cell>
          <cell r="H212" t="str">
            <v xml:space="preserve">JGY </v>
          </cell>
          <cell r="I212" t="str">
            <v>LT</v>
          </cell>
          <cell r="J212">
            <v>0.16</v>
          </cell>
          <cell r="K212">
            <v>32.42</v>
          </cell>
          <cell r="L212">
            <v>5.7020799999999996</v>
          </cell>
          <cell r="M212">
            <v>3.2106020000000002</v>
          </cell>
          <cell r="N212">
            <v>2.4914779999999999</v>
          </cell>
          <cell r="O212">
            <v>43.694195802233573</v>
          </cell>
        </row>
        <row r="213">
          <cell r="F213">
            <v>22608</v>
          </cell>
          <cell r="G213" t="str">
            <v xml:space="preserve">KALIBEL                       </v>
          </cell>
          <cell r="H213" t="str">
            <v xml:space="preserve">JGY </v>
          </cell>
          <cell r="I213" t="str">
            <v>LT</v>
          </cell>
          <cell r="J213">
            <v>0.24</v>
          </cell>
          <cell r="K213">
            <v>40.659999999999997</v>
          </cell>
          <cell r="L213">
            <v>6.1671319999999996</v>
          </cell>
          <cell r="M213">
            <v>3.4850629999999998</v>
          </cell>
          <cell r="N213">
            <v>2.6820689999999998</v>
          </cell>
          <cell r="O213">
            <v>43.489729099360936</v>
          </cell>
        </row>
        <row r="214">
          <cell r="F214">
            <v>22609</v>
          </cell>
          <cell r="G214" t="str">
            <v xml:space="preserve">WAGHMAL JGY                   </v>
          </cell>
          <cell r="H214" t="str">
            <v xml:space="preserve">JGY </v>
          </cell>
          <cell r="I214" t="str">
            <v>LT</v>
          </cell>
          <cell r="J214">
            <v>0.12</v>
          </cell>
          <cell r="K214">
            <v>20.059999999999999</v>
          </cell>
          <cell r="L214">
            <v>0.74856900000000004</v>
          </cell>
          <cell r="M214">
            <v>0.61862700000000004</v>
          </cell>
          <cell r="N214">
            <v>0.129942</v>
          </cell>
          <cell r="O214">
            <v>17.358720438596844</v>
          </cell>
        </row>
        <row r="215">
          <cell r="F215">
            <v>22701</v>
          </cell>
          <cell r="G215" t="str">
            <v xml:space="preserve">22 KV CHOKHAWALA              </v>
          </cell>
          <cell r="H215" t="str">
            <v>INDU</v>
          </cell>
          <cell r="I215" t="str">
            <v>MX</v>
          </cell>
          <cell r="J215">
            <v>6.01</v>
          </cell>
          <cell r="K215">
            <v>2.61</v>
          </cell>
          <cell r="L215">
            <v>13.015687</v>
          </cell>
          <cell r="M215">
            <v>12.246623</v>
          </cell>
          <cell r="N215">
            <v>0.76906399999999997</v>
          </cell>
          <cell r="O215">
            <v>5.9087468836643042</v>
          </cell>
        </row>
        <row r="216">
          <cell r="F216">
            <v>22702</v>
          </cell>
          <cell r="G216" t="str">
            <v xml:space="preserve">22 KV KISHOR                  </v>
          </cell>
          <cell r="H216" t="str">
            <v>INDU</v>
          </cell>
          <cell r="I216" t="str">
            <v>MX</v>
          </cell>
          <cell r="J216">
            <v>5.0999999999999996</v>
          </cell>
          <cell r="K216">
            <v>1.42</v>
          </cell>
          <cell r="L216">
            <v>14.520057</v>
          </cell>
          <cell r="M216">
            <v>13.080766000000001</v>
          </cell>
          <cell r="N216">
            <v>1.4392910000000001</v>
          </cell>
          <cell r="O216">
            <v>9.9124335393449208</v>
          </cell>
        </row>
        <row r="217">
          <cell r="F217">
            <v>22703</v>
          </cell>
          <cell r="G217" t="str">
            <v xml:space="preserve">22 KV HANSH                   </v>
          </cell>
          <cell r="H217" t="str">
            <v>INDU</v>
          </cell>
          <cell r="I217" t="str">
            <v>MX</v>
          </cell>
          <cell r="J217">
            <v>4.84</v>
          </cell>
          <cell r="K217">
            <v>3.36</v>
          </cell>
          <cell r="L217">
            <v>16.314685000000001</v>
          </cell>
          <cell r="M217">
            <v>14.97138</v>
          </cell>
          <cell r="N217">
            <v>1.343305</v>
          </cell>
          <cell r="O217">
            <v>8.2337170469426777</v>
          </cell>
        </row>
        <row r="218">
          <cell r="F218">
            <v>22704</v>
          </cell>
          <cell r="G218" t="str">
            <v xml:space="preserve">22 KV JIVAN JYOT              </v>
          </cell>
          <cell r="H218" t="str">
            <v>INDU</v>
          </cell>
          <cell r="I218" t="str">
            <v>LT</v>
          </cell>
          <cell r="J218">
            <v>4.8600000000000003</v>
          </cell>
          <cell r="K218">
            <v>0.56999999999999995</v>
          </cell>
          <cell r="L218">
            <v>8.7988350000000004</v>
          </cell>
          <cell r="M218">
            <v>8.125254</v>
          </cell>
          <cell r="N218">
            <v>0.67358099999999999</v>
          </cell>
          <cell r="O218">
            <v>7.6553430084778267</v>
          </cell>
        </row>
        <row r="219">
          <cell r="F219">
            <v>22705</v>
          </cell>
          <cell r="G219" t="str">
            <v xml:space="preserve">22 KV PAPER MILL              </v>
          </cell>
          <cell r="H219" t="str">
            <v>INDU</v>
          </cell>
          <cell r="I219" t="str">
            <v>MX</v>
          </cell>
          <cell r="J219">
            <v>6.35</v>
          </cell>
          <cell r="K219">
            <v>1.34</v>
          </cell>
          <cell r="L219">
            <v>12.441121000000001</v>
          </cell>
          <cell r="M219">
            <v>12.054619000000001</v>
          </cell>
          <cell r="N219">
            <v>0.38650200000000001</v>
          </cell>
          <cell r="O219">
            <v>3.1066493123891328</v>
          </cell>
        </row>
        <row r="220">
          <cell r="F220">
            <v>22706</v>
          </cell>
          <cell r="G220" t="str">
            <v xml:space="preserve">22 KV KACHHALWAGA             </v>
          </cell>
          <cell r="H220" t="str">
            <v>INDU</v>
          </cell>
          <cell r="I220" t="str">
            <v>LT</v>
          </cell>
          <cell r="J220">
            <v>6.48</v>
          </cell>
          <cell r="K220">
            <v>2.4700000000000002</v>
          </cell>
          <cell r="L220">
            <v>7.1029</v>
          </cell>
          <cell r="M220">
            <v>6.7044779999999999</v>
          </cell>
          <cell r="N220">
            <v>0.398422</v>
          </cell>
          <cell r="O220">
            <v>5.6092863478297597</v>
          </cell>
        </row>
        <row r="221">
          <cell r="F221">
            <v>22707</v>
          </cell>
          <cell r="G221" t="str">
            <v xml:space="preserve">22 KV NEW ESTATE              </v>
          </cell>
          <cell r="H221" t="str">
            <v>INDU</v>
          </cell>
          <cell r="I221" t="str">
            <v>MX</v>
          </cell>
          <cell r="J221">
            <v>5.01</v>
          </cell>
          <cell r="K221">
            <v>3.21</v>
          </cell>
          <cell r="L221">
            <v>21.698743</v>
          </cell>
          <cell r="M221">
            <v>19.071231999999998</v>
          </cell>
          <cell r="N221">
            <v>2.6275110000000002</v>
          </cell>
          <cell r="O221">
            <v>12.109047054015987</v>
          </cell>
        </row>
        <row r="222">
          <cell r="F222">
            <v>22708</v>
          </cell>
          <cell r="G222" t="str">
            <v xml:space="preserve">22 KV GANESH                  </v>
          </cell>
          <cell r="H222" t="str">
            <v>INDU</v>
          </cell>
          <cell r="I222" t="str">
            <v>LT</v>
          </cell>
          <cell r="J222">
            <v>2.94</v>
          </cell>
          <cell r="K222">
            <v>0.99</v>
          </cell>
          <cell r="L222">
            <v>8.1199949999999994</v>
          </cell>
          <cell r="M222">
            <v>7.5620750000000001</v>
          </cell>
          <cell r="N222">
            <v>0.55791999999999997</v>
          </cell>
          <cell r="O222">
            <v>6.8709401914656354</v>
          </cell>
        </row>
        <row r="223">
          <cell r="F223">
            <v>22710</v>
          </cell>
          <cell r="G223" t="str">
            <v xml:space="preserve">22 KV W.RLY.                  </v>
          </cell>
          <cell r="H223" t="str">
            <v>INDU</v>
          </cell>
          <cell r="I223" t="str">
            <v>LT</v>
          </cell>
          <cell r="J223">
            <v>4.8</v>
          </cell>
          <cell r="K223">
            <v>2.39</v>
          </cell>
          <cell r="L223">
            <v>14.06052</v>
          </cell>
          <cell r="M223">
            <v>12.491393</v>
          </cell>
          <cell r="N223">
            <v>1.5691269999999999</v>
          </cell>
          <cell r="O223">
            <v>11.159807745374993</v>
          </cell>
        </row>
        <row r="224">
          <cell r="F224">
            <v>22711</v>
          </cell>
          <cell r="G224" t="str">
            <v xml:space="preserve">22 KV SAI-BABA                </v>
          </cell>
          <cell r="H224" t="str">
            <v>INDU</v>
          </cell>
          <cell r="I224" t="str">
            <v>MX</v>
          </cell>
          <cell r="J224">
            <v>5.36</v>
          </cell>
          <cell r="K224">
            <v>3.45</v>
          </cell>
          <cell r="L224">
            <v>17.7744</v>
          </cell>
          <cell r="M224">
            <v>15.080970000000001</v>
          </cell>
          <cell r="N224">
            <v>2.6934300000000002</v>
          </cell>
          <cell r="O224">
            <v>15.153422900351067</v>
          </cell>
        </row>
        <row r="225">
          <cell r="F225">
            <v>22712</v>
          </cell>
          <cell r="G225" t="str">
            <v xml:space="preserve">22 KV CITY INDUSTRIAL         </v>
          </cell>
          <cell r="H225" t="str">
            <v>INDU</v>
          </cell>
          <cell r="I225" t="str">
            <v>MX</v>
          </cell>
          <cell r="J225">
            <v>4.1500000000000004</v>
          </cell>
          <cell r="K225">
            <v>2.2200000000000002</v>
          </cell>
          <cell r="L225">
            <v>14.026999999999999</v>
          </cell>
          <cell r="M225">
            <v>12.693152</v>
          </cell>
          <cell r="N225">
            <v>1.3338479999999999</v>
          </cell>
          <cell r="O225">
            <v>9.5091466457546154</v>
          </cell>
        </row>
        <row r="226">
          <cell r="F226">
            <v>22801</v>
          </cell>
          <cell r="G226" t="str">
            <v xml:space="preserve">11 KV PUSPANJALI (FDR NO: 1A) </v>
          </cell>
          <cell r="H226" t="str">
            <v>GIDC</v>
          </cell>
          <cell r="I226" t="str">
            <v>MX</v>
          </cell>
          <cell r="J226">
            <v>0.32</v>
          </cell>
          <cell r="K226">
            <v>-1.94</v>
          </cell>
          <cell r="L226">
            <v>10.075778</v>
          </cell>
          <cell r="M226">
            <v>9.6424669999999999</v>
          </cell>
          <cell r="N226">
            <v>0.433311</v>
          </cell>
          <cell r="O226">
            <v>4.3005215081157999</v>
          </cell>
        </row>
        <row r="227">
          <cell r="F227">
            <v>22802</v>
          </cell>
          <cell r="G227" t="str">
            <v xml:space="preserve">11 KV KAJIWALA (FDR NO:2A)    </v>
          </cell>
          <cell r="H227" t="str">
            <v>GIDC</v>
          </cell>
          <cell r="I227" t="str">
            <v>MX</v>
          </cell>
          <cell r="J227">
            <v>5.67</v>
          </cell>
          <cell r="K227">
            <v>-0.4</v>
          </cell>
          <cell r="L227">
            <v>13.633175</v>
          </cell>
          <cell r="M227">
            <v>13.996369</v>
          </cell>
          <cell r="N227">
            <v>-0.36319400000000002</v>
          </cell>
          <cell r="O227">
            <v>-2.6640456093316489</v>
          </cell>
        </row>
        <row r="228">
          <cell r="F228">
            <v>22804</v>
          </cell>
          <cell r="G228" t="str">
            <v xml:space="preserve">11 KV HEATEX (FDR NO:4A)      </v>
          </cell>
          <cell r="H228" t="str">
            <v>GIDC</v>
          </cell>
          <cell r="I228" t="str">
            <v>MX</v>
          </cell>
          <cell r="J228">
            <v>5.59</v>
          </cell>
          <cell r="K228">
            <v>-0.35</v>
          </cell>
          <cell r="L228">
            <v>8.87683</v>
          </cell>
          <cell r="M228">
            <v>8.2371619999999997</v>
          </cell>
          <cell r="N228">
            <v>0.63966800000000001</v>
          </cell>
          <cell r="O228">
            <v>7.2060408952294903</v>
          </cell>
        </row>
        <row r="229">
          <cell r="F229">
            <v>22805</v>
          </cell>
          <cell r="G229" t="str">
            <v xml:space="preserve">11 KV ORADIYA (FDR NO:5A)     </v>
          </cell>
          <cell r="H229" t="str">
            <v>INDU</v>
          </cell>
          <cell r="I229" t="str">
            <v>MX</v>
          </cell>
          <cell r="J229">
            <v>4.62</v>
          </cell>
          <cell r="K229">
            <v>-2.7</v>
          </cell>
          <cell r="L229">
            <v>10.8962</v>
          </cell>
          <cell r="M229">
            <v>10.511892</v>
          </cell>
          <cell r="N229">
            <v>0.38430799999999998</v>
          </cell>
          <cell r="O229">
            <v>3.5269910611038711</v>
          </cell>
        </row>
        <row r="230">
          <cell r="F230">
            <v>22806</v>
          </cell>
          <cell r="G230" t="str">
            <v xml:space="preserve">11 KV DHAMI (FDR NO:6A)       </v>
          </cell>
          <cell r="H230" t="str">
            <v>GIDC</v>
          </cell>
          <cell r="I230" t="str">
            <v>MX</v>
          </cell>
          <cell r="J230">
            <v>5.35</v>
          </cell>
          <cell r="K230">
            <v>-1.92</v>
          </cell>
          <cell r="L230">
            <v>12.288690000000001</v>
          </cell>
          <cell r="M230">
            <v>11.729482000000001</v>
          </cell>
          <cell r="N230">
            <v>0.55920800000000004</v>
          </cell>
          <cell r="O230">
            <v>4.5505908278262366</v>
          </cell>
        </row>
        <row r="231">
          <cell r="F231">
            <v>22807</v>
          </cell>
          <cell r="G231" t="str">
            <v xml:space="preserve">11 KV RADHIKA (FDR NO:7A)     </v>
          </cell>
          <cell r="H231" t="str">
            <v>GIDC</v>
          </cell>
          <cell r="I231" t="str">
            <v>MX</v>
          </cell>
          <cell r="J231">
            <v>5.36</v>
          </cell>
          <cell r="K231">
            <v>-0.64</v>
          </cell>
          <cell r="L231">
            <v>11.720560000000001</v>
          </cell>
          <cell r="M231">
            <v>10.742604999999999</v>
          </cell>
          <cell r="N231">
            <v>0.97795500000000002</v>
          </cell>
          <cell r="O231">
            <v>8.3439272526227413</v>
          </cell>
        </row>
        <row r="232">
          <cell r="F232">
            <v>22808</v>
          </cell>
          <cell r="G232" t="str">
            <v xml:space="preserve">11 KV MULLAJI (FDR NO:8A)     </v>
          </cell>
          <cell r="H232" t="str">
            <v>INDU</v>
          </cell>
          <cell r="I232" t="str">
            <v>MX</v>
          </cell>
          <cell r="J232">
            <v>4.5599999999999996</v>
          </cell>
          <cell r="K232">
            <v>0.73</v>
          </cell>
          <cell r="L232">
            <v>12.080135</v>
          </cell>
          <cell r="M232">
            <v>11.106363</v>
          </cell>
          <cell r="N232">
            <v>0.97377199999999997</v>
          </cell>
          <cell r="O232">
            <v>8.060936405098122</v>
          </cell>
        </row>
        <row r="233">
          <cell r="F233">
            <v>22809</v>
          </cell>
          <cell r="G233" t="str">
            <v xml:space="preserve">11 KV ASHOK JYOT (FDR NO:3A)  </v>
          </cell>
          <cell r="H233" t="str">
            <v>GIDC</v>
          </cell>
          <cell r="I233" t="str">
            <v>MX</v>
          </cell>
          <cell r="J233">
            <v>4.42</v>
          </cell>
          <cell r="K233">
            <v>-0.38</v>
          </cell>
          <cell r="L233">
            <v>12.19261</v>
          </cell>
          <cell r="M233">
            <v>11.687702</v>
          </cell>
          <cell r="N233">
            <v>0.50490800000000002</v>
          </cell>
          <cell r="O233">
            <v>4.1410985834862268</v>
          </cell>
        </row>
        <row r="234">
          <cell r="F234">
            <v>22810</v>
          </cell>
          <cell r="G234" t="str">
            <v xml:space="preserve">11 KV SUDHA (FDR NO:9A)       </v>
          </cell>
          <cell r="H234" t="str">
            <v>GIDC</v>
          </cell>
          <cell r="I234" t="str">
            <v>MX</v>
          </cell>
          <cell r="J234">
            <v>2.54</v>
          </cell>
          <cell r="K234">
            <v>-3.75</v>
          </cell>
          <cell r="L234">
            <v>17.074477000000002</v>
          </cell>
          <cell r="M234">
            <v>16.340250000000001</v>
          </cell>
          <cell r="N234">
            <v>0.73422699999999996</v>
          </cell>
          <cell r="O234">
            <v>4.300143424598013</v>
          </cell>
        </row>
        <row r="235">
          <cell r="F235">
            <v>22811</v>
          </cell>
          <cell r="G235" t="str">
            <v xml:space="preserve">11 KV SHRUTI (FDR NO:10A)     </v>
          </cell>
          <cell r="H235" t="str">
            <v>GIDC</v>
          </cell>
          <cell r="I235" t="str">
            <v>MX</v>
          </cell>
          <cell r="J235">
            <v>3.81</v>
          </cell>
          <cell r="K235">
            <v>-2.02</v>
          </cell>
          <cell r="L235">
            <v>12.511225</v>
          </cell>
          <cell r="M235">
            <v>10.724378</v>
          </cell>
          <cell r="N235">
            <v>1.7868470000000001</v>
          </cell>
          <cell r="O235">
            <v>14.28195080817426</v>
          </cell>
        </row>
        <row r="236">
          <cell r="F236">
            <v>22813</v>
          </cell>
          <cell r="G236" t="str">
            <v xml:space="preserve">11 KV VARDHAMAN (FDR NO:12A)  </v>
          </cell>
          <cell r="H236" t="str">
            <v>GIDC</v>
          </cell>
          <cell r="I236" t="str">
            <v>MX</v>
          </cell>
          <cell r="J236">
            <v>2.82</v>
          </cell>
          <cell r="K236">
            <v>-2.3199999999999998</v>
          </cell>
          <cell r="L236">
            <v>12.888725000000001</v>
          </cell>
          <cell r="M236">
            <v>12.367255</v>
          </cell>
          <cell r="N236">
            <v>0.52146999999999999</v>
          </cell>
          <cell r="O236">
            <v>4.0459393772463921</v>
          </cell>
        </row>
        <row r="237">
          <cell r="F237">
            <v>22814</v>
          </cell>
          <cell r="G237" t="str">
            <v xml:space="preserve">11 KV DEVREKHA (FDR NO: 13A)  </v>
          </cell>
          <cell r="H237" t="str">
            <v>GIDC</v>
          </cell>
          <cell r="I237" t="str">
            <v>MX</v>
          </cell>
          <cell r="J237">
            <v>3.39</v>
          </cell>
          <cell r="K237">
            <v>-1.55</v>
          </cell>
          <cell r="L237">
            <v>14.102449999999999</v>
          </cell>
          <cell r="M237">
            <v>13.317083</v>
          </cell>
          <cell r="N237">
            <v>0.78536700000000004</v>
          </cell>
          <cell r="O237">
            <v>5.5690110583621992</v>
          </cell>
        </row>
        <row r="238">
          <cell r="F238">
            <v>22815</v>
          </cell>
          <cell r="G238" t="str">
            <v xml:space="preserve">11 KV RIRA (FDR NO:14A)       </v>
          </cell>
          <cell r="H238" t="str">
            <v>INDU</v>
          </cell>
          <cell r="I238" t="str">
            <v>MX</v>
          </cell>
          <cell r="J238">
            <v>4.1500000000000004</v>
          </cell>
          <cell r="K238">
            <v>-0.44</v>
          </cell>
          <cell r="L238">
            <v>11.35514</v>
          </cell>
          <cell r="M238">
            <v>11.080954999999999</v>
          </cell>
          <cell r="N238">
            <v>0.27418500000000001</v>
          </cell>
          <cell r="O238">
            <v>2.4146333730803846</v>
          </cell>
        </row>
        <row r="239">
          <cell r="F239">
            <v>22816</v>
          </cell>
          <cell r="G239" t="str">
            <v xml:space="preserve">11 KV SEZ (FDR NO:11A)        </v>
          </cell>
          <cell r="H239" t="str">
            <v>INDU</v>
          </cell>
          <cell r="I239" t="str">
            <v>MX</v>
          </cell>
          <cell r="J239">
            <v>2.87</v>
          </cell>
          <cell r="K239">
            <v>-1.1499999999999999</v>
          </cell>
          <cell r="L239">
            <v>13.093915000000001</v>
          </cell>
          <cell r="M239">
            <v>12.992654</v>
          </cell>
          <cell r="N239">
            <v>0.101261</v>
          </cell>
          <cell r="O239">
            <v>0.77334395404277478</v>
          </cell>
        </row>
        <row r="240">
          <cell r="F240">
            <v>22817</v>
          </cell>
          <cell r="G240" t="str">
            <v xml:space="preserve">11 KV MEGHARSH (FDR NO:15A)   </v>
          </cell>
          <cell r="H240" t="str">
            <v>INDU</v>
          </cell>
          <cell r="I240" t="str">
            <v>MX</v>
          </cell>
          <cell r="J240">
            <v>2.02</v>
          </cell>
          <cell r="K240">
            <v>-5.41</v>
          </cell>
          <cell r="L240">
            <v>11.05925</v>
          </cell>
          <cell r="M240">
            <v>10.717202</v>
          </cell>
          <cell r="N240">
            <v>0.34204800000000002</v>
          </cell>
          <cell r="O240">
            <v>3.0928679612089427</v>
          </cell>
        </row>
        <row r="241">
          <cell r="F241">
            <v>22901</v>
          </cell>
          <cell r="G241" t="str">
            <v xml:space="preserve">11 KV NIJANAND                </v>
          </cell>
          <cell r="H241" t="str">
            <v>INDU</v>
          </cell>
          <cell r="I241" t="str">
            <v>MX</v>
          </cell>
          <cell r="J241">
            <v>8.17</v>
          </cell>
          <cell r="K241">
            <v>-0.13</v>
          </cell>
          <cell r="L241">
            <v>15.30757</v>
          </cell>
          <cell r="M241">
            <v>14.505976</v>
          </cell>
          <cell r="N241">
            <v>0.80159400000000003</v>
          </cell>
          <cell r="O241">
            <v>5.2365855586484331</v>
          </cell>
        </row>
        <row r="242">
          <cell r="F242">
            <v>22902</v>
          </cell>
          <cell r="G242" t="str">
            <v xml:space="preserve">11 KV AHURA                   </v>
          </cell>
          <cell r="H242" t="str">
            <v>INDU</v>
          </cell>
          <cell r="I242" t="str">
            <v>MX</v>
          </cell>
          <cell r="J242">
            <v>8.61</v>
          </cell>
          <cell r="K242">
            <v>4.13</v>
          </cell>
          <cell r="L242">
            <v>8.49498</v>
          </cell>
          <cell r="M242">
            <v>8.2222580000000001</v>
          </cell>
          <cell r="N242">
            <v>0.27272200000000002</v>
          </cell>
          <cell r="O242">
            <v>3.2103901362922573</v>
          </cell>
        </row>
        <row r="243">
          <cell r="F243">
            <v>22903</v>
          </cell>
          <cell r="G243" t="str">
            <v xml:space="preserve">11 KV MADHAV                  </v>
          </cell>
          <cell r="H243" t="str">
            <v>INDU</v>
          </cell>
          <cell r="I243" t="str">
            <v>MX</v>
          </cell>
          <cell r="J243">
            <v>5.4</v>
          </cell>
          <cell r="K243">
            <v>-1.85</v>
          </cell>
          <cell r="L243">
            <v>10.90352</v>
          </cell>
          <cell r="M243">
            <v>10.359546</v>
          </cell>
          <cell r="N243">
            <v>0.54397399999999996</v>
          </cell>
          <cell r="O243">
            <v>4.9889760370962772</v>
          </cell>
        </row>
        <row r="244">
          <cell r="F244">
            <v>22904</v>
          </cell>
          <cell r="G244" t="str">
            <v xml:space="preserve">11 KV TIRUPATI                </v>
          </cell>
          <cell r="H244" t="str">
            <v>INDU</v>
          </cell>
          <cell r="I244" t="str">
            <v>MX</v>
          </cell>
          <cell r="J244">
            <v>7.09</v>
          </cell>
          <cell r="K244">
            <v>-7.09</v>
          </cell>
          <cell r="L244">
            <v>13.254375</v>
          </cell>
          <cell r="M244">
            <v>13.464356</v>
          </cell>
          <cell r="N244">
            <v>-0.209981</v>
          </cell>
          <cell r="O244">
            <v>-1.5842391663130098</v>
          </cell>
        </row>
        <row r="245">
          <cell r="F245">
            <v>22905</v>
          </cell>
          <cell r="G245" t="str">
            <v xml:space="preserve">11 KV DHARA                   </v>
          </cell>
          <cell r="H245" t="str">
            <v>INDU</v>
          </cell>
          <cell r="I245" t="str">
            <v>MX</v>
          </cell>
          <cell r="J245">
            <v>8.26</v>
          </cell>
          <cell r="K245">
            <v>-2.19</v>
          </cell>
          <cell r="L245">
            <v>11.23096</v>
          </cell>
          <cell r="M245">
            <v>10.884601</v>
          </cell>
          <cell r="N245">
            <v>0.34635899999999997</v>
          </cell>
          <cell r="O245">
            <v>3.0839661079729606</v>
          </cell>
        </row>
        <row r="246">
          <cell r="F246">
            <v>22906</v>
          </cell>
          <cell r="G246" t="str">
            <v xml:space="preserve">11 KV KARANJ                  </v>
          </cell>
          <cell r="H246" t="str">
            <v xml:space="preserve">JGY </v>
          </cell>
          <cell r="I246" t="str">
            <v>MX</v>
          </cell>
          <cell r="J246">
            <v>12.65</v>
          </cell>
          <cell r="K246">
            <v>1.45</v>
          </cell>
          <cell r="L246">
            <v>8.36022</v>
          </cell>
          <cell r="M246">
            <v>8.0447649999999999</v>
          </cell>
          <cell r="N246">
            <v>0.31545499999999999</v>
          </cell>
          <cell r="O246">
            <v>3.7732858704675234</v>
          </cell>
        </row>
        <row r="247">
          <cell r="F247">
            <v>22907</v>
          </cell>
          <cell r="G247" t="str">
            <v xml:space="preserve">11 KV PIPODARA                </v>
          </cell>
          <cell r="H247" t="str">
            <v>INDU</v>
          </cell>
          <cell r="I247" t="str">
            <v>MX</v>
          </cell>
          <cell r="J247">
            <v>3.37</v>
          </cell>
          <cell r="K247">
            <v>-3.89</v>
          </cell>
          <cell r="L247">
            <v>10.422040000000001</v>
          </cell>
          <cell r="M247">
            <v>10.263590000000001</v>
          </cell>
          <cell r="N247">
            <v>0.15845000000000001</v>
          </cell>
          <cell r="O247">
            <v>1.5203357500067165</v>
          </cell>
        </row>
        <row r="248">
          <cell r="F248">
            <v>22908</v>
          </cell>
          <cell r="G248" t="str">
            <v xml:space="preserve">11KV SABURI    .              </v>
          </cell>
          <cell r="H248" t="str">
            <v>INDU</v>
          </cell>
          <cell r="I248" t="str">
            <v>MX</v>
          </cell>
          <cell r="J248">
            <v>6.44</v>
          </cell>
          <cell r="K248">
            <v>-5.34</v>
          </cell>
          <cell r="L248">
            <v>19.883479999999999</v>
          </cell>
          <cell r="M248">
            <v>18.626593</v>
          </cell>
          <cell r="N248">
            <v>1.2568870000000001</v>
          </cell>
          <cell r="O248">
            <v>6.3212626763524291</v>
          </cell>
        </row>
        <row r="249">
          <cell r="F249">
            <v>22910</v>
          </cell>
          <cell r="G249" t="str">
            <v xml:space="preserve">11 KV TORRENT                 </v>
          </cell>
          <cell r="H249" t="str">
            <v>ADOM</v>
          </cell>
          <cell r="I249" t="str">
            <v>LT</v>
          </cell>
          <cell r="J249">
            <v>22.28</v>
          </cell>
          <cell r="K249">
            <v>-0.05</v>
          </cell>
          <cell r="L249">
            <v>2.3765399999999999</v>
          </cell>
          <cell r="M249">
            <v>2.2801079999999998</v>
          </cell>
          <cell r="N249">
            <v>9.6432000000000004E-2</v>
          </cell>
          <cell r="O249">
            <v>4.0576636622989728</v>
          </cell>
        </row>
        <row r="250">
          <cell r="F250">
            <v>22911</v>
          </cell>
          <cell r="G250" t="str">
            <v xml:space="preserve">11 KV BOLAV                   </v>
          </cell>
          <cell r="H250" t="str">
            <v xml:space="preserve">JGY </v>
          </cell>
          <cell r="I250" t="str">
            <v>MX</v>
          </cell>
          <cell r="J250">
            <v>11.98</v>
          </cell>
          <cell r="K250">
            <v>7.55</v>
          </cell>
          <cell r="L250">
            <v>4.5979010000000002</v>
          </cell>
          <cell r="M250">
            <v>3.7171340000000002</v>
          </cell>
          <cell r="N250">
            <v>0.88076699999999997</v>
          </cell>
          <cell r="O250">
            <v>19.15584959310781</v>
          </cell>
        </row>
        <row r="251">
          <cell r="F251">
            <v>22912</v>
          </cell>
          <cell r="G251" t="str">
            <v xml:space="preserve">11 KV MANSI                   </v>
          </cell>
          <cell r="H251" t="str">
            <v>INDU</v>
          </cell>
          <cell r="I251" t="str">
            <v>MX</v>
          </cell>
          <cell r="J251">
            <v>10.73</v>
          </cell>
          <cell r="K251">
            <v>4.45</v>
          </cell>
          <cell r="L251">
            <v>3.6286399999999999</v>
          </cell>
          <cell r="M251">
            <v>3.4691709999999998</v>
          </cell>
          <cell r="N251">
            <v>0.159469</v>
          </cell>
          <cell r="O251">
            <v>4.3947319105780682</v>
          </cell>
        </row>
        <row r="252">
          <cell r="F252">
            <v>22915</v>
          </cell>
          <cell r="G252" t="str">
            <v xml:space="preserve">11 KV PRINCE                  </v>
          </cell>
          <cell r="H252" t="str">
            <v>INDU</v>
          </cell>
          <cell r="I252" t="str">
            <v>LT</v>
          </cell>
          <cell r="J252">
            <v>8.7100000000000009</v>
          </cell>
          <cell r="K252">
            <v>-1.41</v>
          </cell>
          <cell r="L252">
            <v>19.186340000000001</v>
          </cell>
          <cell r="M252">
            <v>17.713384000000001</v>
          </cell>
          <cell r="N252">
            <v>1.4729559999999999</v>
          </cell>
          <cell r="O252">
            <v>7.6771077756362081</v>
          </cell>
        </row>
        <row r="253">
          <cell r="F253">
            <v>22916</v>
          </cell>
          <cell r="G253" t="str">
            <v xml:space="preserve">11 KV BALAJI SAYAN            </v>
          </cell>
          <cell r="H253" t="str">
            <v>INDU</v>
          </cell>
          <cell r="I253" t="str">
            <v>MX</v>
          </cell>
          <cell r="J253">
            <v>2.89</v>
          </cell>
          <cell r="K253">
            <v>2.78</v>
          </cell>
          <cell r="L253">
            <v>1.2429399999999999</v>
          </cell>
          <cell r="M253">
            <v>1.204361</v>
          </cell>
          <cell r="N253">
            <v>3.8579000000000002E-2</v>
          </cell>
          <cell r="O253">
            <v>3.103850547894508</v>
          </cell>
        </row>
        <row r="254">
          <cell r="F254">
            <v>22918</v>
          </cell>
          <cell r="G254" t="str">
            <v xml:space="preserve">11 KV SHREE RAM               </v>
          </cell>
          <cell r="H254" t="str">
            <v>INDU</v>
          </cell>
          <cell r="I254" t="str">
            <v>MX</v>
          </cell>
          <cell r="J254">
            <v>6.26</v>
          </cell>
          <cell r="K254">
            <v>-4.3099999999999996</v>
          </cell>
          <cell r="L254">
            <v>17.69997</v>
          </cell>
          <cell r="M254">
            <v>16.987850000000002</v>
          </cell>
          <cell r="N254">
            <v>0.71211999999999998</v>
          </cell>
          <cell r="O254">
            <v>4.0232836552830316</v>
          </cell>
        </row>
        <row r="255">
          <cell r="F255">
            <v>22919</v>
          </cell>
          <cell r="G255" t="str">
            <v xml:space="preserve">11 KV KRISHANA                </v>
          </cell>
          <cell r="H255" t="str">
            <v>INDU</v>
          </cell>
          <cell r="I255" t="str">
            <v>MX</v>
          </cell>
          <cell r="J255">
            <v>8.2799999999999994</v>
          </cell>
          <cell r="K255">
            <v>-0.48</v>
          </cell>
          <cell r="L255">
            <v>16.351400000000002</v>
          </cell>
          <cell r="M255">
            <v>15.514955</v>
          </cell>
          <cell r="N255">
            <v>0.83644499999999999</v>
          </cell>
          <cell r="O255">
            <v>5.1154335408588869</v>
          </cell>
        </row>
        <row r="256">
          <cell r="F256">
            <v>22920</v>
          </cell>
          <cell r="G256" t="str">
            <v xml:space="preserve">11 KV SHYAM                   </v>
          </cell>
          <cell r="H256" t="str">
            <v>INDU</v>
          </cell>
          <cell r="I256" t="str">
            <v>LT</v>
          </cell>
          <cell r="J256">
            <v>9.61</v>
          </cell>
          <cell r="K256">
            <v>-3.27</v>
          </cell>
          <cell r="L256">
            <v>15.521800000000001</v>
          </cell>
          <cell r="M256">
            <v>13.790143</v>
          </cell>
          <cell r="N256">
            <v>1.731657</v>
          </cell>
          <cell r="O256">
            <v>11.156289863289052</v>
          </cell>
        </row>
        <row r="257">
          <cell r="F257">
            <v>22921</v>
          </cell>
          <cell r="G257" t="str">
            <v xml:space="preserve">11 KV VARDHMAN                </v>
          </cell>
          <cell r="H257" t="str">
            <v>INDU</v>
          </cell>
          <cell r="I257" t="str">
            <v>LT</v>
          </cell>
          <cell r="J257">
            <v>0.06</v>
          </cell>
          <cell r="K257">
            <v>-3.38</v>
          </cell>
          <cell r="L257">
            <v>0.66420000000000001</v>
          </cell>
          <cell r="M257">
            <v>0.63860799999999995</v>
          </cell>
          <cell r="N257">
            <v>2.5592E-2</v>
          </cell>
          <cell r="O257">
            <v>3.8530563083408613</v>
          </cell>
        </row>
        <row r="258">
          <cell r="F258">
            <v>22922</v>
          </cell>
          <cell r="G258" t="str">
            <v xml:space="preserve">11 KV KUBER                   </v>
          </cell>
          <cell r="H258" t="str">
            <v>INDU</v>
          </cell>
          <cell r="I258" t="str">
            <v>LT</v>
          </cell>
          <cell r="J258">
            <v>2.04</v>
          </cell>
          <cell r="K258">
            <v>-0.61</v>
          </cell>
          <cell r="L258">
            <v>18.16666</v>
          </cell>
          <cell r="M258">
            <v>17.336663999999999</v>
          </cell>
          <cell r="N258">
            <v>0.82999599999999996</v>
          </cell>
          <cell r="O258">
            <v>4.5687869977199993</v>
          </cell>
        </row>
        <row r="259">
          <cell r="F259">
            <v>22923</v>
          </cell>
          <cell r="G259" t="str">
            <v xml:space="preserve">11 KV VIDHATA                 </v>
          </cell>
          <cell r="H259" t="str">
            <v>INDU</v>
          </cell>
          <cell r="I259" t="str">
            <v>LT</v>
          </cell>
          <cell r="J259">
            <v>2.96</v>
          </cell>
          <cell r="K259">
            <v>-0.66</v>
          </cell>
          <cell r="L259">
            <v>15.47649</v>
          </cell>
          <cell r="M259">
            <v>14.775399</v>
          </cell>
          <cell r="N259">
            <v>0.70109100000000002</v>
          </cell>
          <cell r="O259">
            <v>4.5300387878646902</v>
          </cell>
        </row>
        <row r="260">
          <cell r="F260">
            <v>22924</v>
          </cell>
          <cell r="G260" t="str">
            <v xml:space="preserve">11KV SOMESHWAR                </v>
          </cell>
          <cell r="H260" t="str">
            <v>INDU</v>
          </cell>
          <cell r="I260" t="str">
            <v>LT</v>
          </cell>
          <cell r="J260">
            <v>1</v>
          </cell>
          <cell r="K260">
            <v>0</v>
          </cell>
          <cell r="L260">
            <v>0</v>
          </cell>
          <cell r="M260">
            <v>0</v>
          </cell>
          <cell r="N260">
            <v>0</v>
          </cell>
          <cell r="O260">
            <v>0</v>
          </cell>
        </row>
        <row r="261">
          <cell r="F261">
            <v>23001</v>
          </cell>
          <cell r="G261" t="str">
            <v xml:space="preserve">CHAPALDHARA                   </v>
          </cell>
          <cell r="H261" t="str">
            <v xml:space="preserve">JGY </v>
          </cell>
          <cell r="I261" t="str">
            <v>MX</v>
          </cell>
          <cell r="J261">
            <v>31.93</v>
          </cell>
          <cell r="K261">
            <v>34.450000000000003</v>
          </cell>
          <cell r="L261">
            <v>4.4788779999999999</v>
          </cell>
          <cell r="M261">
            <v>3.2273610000000001</v>
          </cell>
          <cell r="N261">
            <v>1.251517</v>
          </cell>
          <cell r="O261">
            <v>27.942645457188164</v>
          </cell>
        </row>
        <row r="262">
          <cell r="F262">
            <v>23002</v>
          </cell>
          <cell r="G262" t="str">
            <v xml:space="preserve">RANVERIKHURD                  </v>
          </cell>
          <cell r="H262" t="str">
            <v>ADOM</v>
          </cell>
          <cell r="I262" t="str">
            <v>LT</v>
          </cell>
          <cell r="J262">
            <v>18.760000000000002</v>
          </cell>
          <cell r="K262">
            <v>-5.21</v>
          </cell>
          <cell r="L262">
            <v>2.69889</v>
          </cell>
          <cell r="M262">
            <v>2.641797</v>
          </cell>
          <cell r="N262">
            <v>5.7092999999999998E-2</v>
          </cell>
          <cell r="O262">
            <v>2.1154252303724865</v>
          </cell>
        </row>
        <row r="263">
          <cell r="F263">
            <v>23003</v>
          </cell>
          <cell r="G263" t="str">
            <v xml:space="preserve">RUPVEL (KHATA AMBA)           </v>
          </cell>
          <cell r="H263" t="str">
            <v>ADOM</v>
          </cell>
          <cell r="I263" t="str">
            <v>LT</v>
          </cell>
          <cell r="J263">
            <v>11.4</v>
          </cell>
          <cell r="K263">
            <v>15.77</v>
          </cell>
          <cell r="L263">
            <v>2.6898240000000002</v>
          </cell>
          <cell r="M263">
            <v>2.1099220000000001</v>
          </cell>
          <cell r="N263">
            <v>0.57990200000000003</v>
          </cell>
          <cell r="O263">
            <v>21.559105725876488</v>
          </cell>
        </row>
        <row r="264">
          <cell r="F264">
            <v>23004</v>
          </cell>
          <cell r="G264" t="str">
            <v xml:space="preserve">KANDOLPADA (VELANPUR)         </v>
          </cell>
          <cell r="H264" t="str">
            <v xml:space="preserve">JGY </v>
          </cell>
          <cell r="I264" t="str">
            <v>LT</v>
          </cell>
          <cell r="J264">
            <v>12.6</v>
          </cell>
          <cell r="K264">
            <v>48.64</v>
          </cell>
          <cell r="L264">
            <v>5.8962599999999998</v>
          </cell>
          <cell r="M264">
            <v>3.0541269999999998</v>
          </cell>
          <cell r="N264">
            <v>2.842133</v>
          </cell>
          <cell r="O264">
            <v>48.202301119692819</v>
          </cell>
        </row>
        <row r="265">
          <cell r="F265">
            <v>23005</v>
          </cell>
          <cell r="G265" t="str">
            <v xml:space="preserve">UMRA                          </v>
          </cell>
          <cell r="H265" t="str">
            <v>ADOM</v>
          </cell>
          <cell r="I265" t="str">
            <v>LT</v>
          </cell>
          <cell r="J265">
            <v>12.4</v>
          </cell>
          <cell r="K265">
            <v>22.93</v>
          </cell>
          <cell r="L265">
            <v>9.6577999999999997E-2</v>
          </cell>
          <cell r="M265">
            <v>0.102293</v>
          </cell>
          <cell r="N265">
            <v>-5.7149999999999996E-3</v>
          </cell>
          <cell r="O265">
            <v>-5.9174967383876247</v>
          </cell>
        </row>
        <row r="266">
          <cell r="F266">
            <v>23006</v>
          </cell>
          <cell r="G266" t="str">
            <v xml:space="preserve">ANGALDHARA (BHINAR)           </v>
          </cell>
          <cell r="H266" t="str">
            <v>ADOM</v>
          </cell>
          <cell r="I266" t="str">
            <v>LT</v>
          </cell>
          <cell r="J266">
            <v>8.5</v>
          </cell>
          <cell r="K266">
            <v>3.92</v>
          </cell>
          <cell r="L266">
            <v>1.723597</v>
          </cell>
          <cell r="M266">
            <v>1.7398499999999999</v>
          </cell>
          <cell r="N266">
            <v>-1.6253E-2</v>
          </cell>
          <cell r="O266">
            <v>-0.94296984735991074</v>
          </cell>
        </row>
        <row r="267">
          <cell r="F267">
            <v>23008</v>
          </cell>
          <cell r="G267" t="str">
            <v xml:space="preserve">PRATAPNAGAR                   </v>
          </cell>
          <cell r="H267" t="str">
            <v>ADOM</v>
          </cell>
          <cell r="I267" t="str">
            <v>LT</v>
          </cell>
          <cell r="J267">
            <v>23.35</v>
          </cell>
          <cell r="K267">
            <v>13.59</v>
          </cell>
          <cell r="L267">
            <v>2.937506</v>
          </cell>
          <cell r="M267">
            <v>1.9697229999999999</v>
          </cell>
          <cell r="N267">
            <v>0.96778299999999995</v>
          </cell>
          <cell r="O267">
            <v>32.945736961898973</v>
          </cell>
        </row>
        <row r="268">
          <cell r="F268">
            <v>23009</v>
          </cell>
          <cell r="G268" t="str">
            <v xml:space="preserve">KHAROLI JGY                   </v>
          </cell>
          <cell r="H268" t="str">
            <v xml:space="preserve">JGY </v>
          </cell>
          <cell r="I268" t="str">
            <v>MX</v>
          </cell>
          <cell r="J268">
            <v>13.91</v>
          </cell>
          <cell r="K268">
            <v>33.81</v>
          </cell>
          <cell r="L268">
            <v>2.76505</v>
          </cell>
          <cell r="M268">
            <v>1.861372</v>
          </cell>
          <cell r="N268">
            <v>0.90367799999999998</v>
          </cell>
          <cell r="O268">
            <v>32.682157646335511</v>
          </cell>
        </row>
        <row r="269">
          <cell r="F269">
            <v>23010</v>
          </cell>
          <cell r="G269" t="str">
            <v xml:space="preserve">CHADHAV                       </v>
          </cell>
          <cell r="H269" t="str">
            <v>ADOM</v>
          </cell>
          <cell r="I269" t="str">
            <v>LT</v>
          </cell>
          <cell r="J269">
            <v>18.100000000000001</v>
          </cell>
          <cell r="K269">
            <v>4.53</v>
          </cell>
          <cell r="L269">
            <v>0.34887899999999999</v>
          </cell>
          <cell r="M269">
            <v>0.66356300000000001</v>
          </cell>
          <cell r="N269">
            <v>-0.31468400000000002</v>
          </cell>
          <cell r="O269">
            <v>-90.198607540150022</v>
          </cell>
        </row>
        <row r="270">
          <cell r="F270">
            <v>23011</v>
          </cell>
          <cell r="G270" t="str">
            <v xml:space="preserve">ANAVAL                        </v>
          </cell>
          <cell r="H270" t="str">
            <v xml:space="preserve">JGY </v>
          </cell>
          <cell r="I270" t="str">
            <v>LT</v>
          </cell>
          <cell r="J270">
            <v>15.8</v>
          </cell>
          <cell r="K270">
            <v>36.29</v>
          </cell>
          <cell r="L270">
            <v>6.9557419999999999</v>
          </cell>
          <cell r="M270">
            <v>4.2877159999999996</v>
          </cell>
          <cell r="N270">
            <v>2.6680259999999998</v>
          </cell>
          <cell r="O270">
            <v>38.357173109640925</v>
          </cell>
        </row>
        <row r="271">
          <cell r="F271">
            <v>23012</v>
          </cell>
          <cell r="G271" t="str">
            <v xml:space="preserve">SUKLESHWAR(VALZAR)            </v>
          </cell>
          <cell r="H271" t="str">
            <v xml:space="preserve">JGY </v>
          </cell>
          <cell r="I271" t="str">
            <v>LT</v>
          </cell>
          <cell r="J271">
            <v>17.5</v>
          </cell>
          <cell r="K271">
            <v>35.78</v>
          </cell>
          <cell r="L271">
            <v>2.7281970000000002</v>
          </cell>
          <cell r="M271">
            <v>1.6443270000000001</v>
          </cell>
          <cell r="N271">
            <v>1.0838699999999999</v>
          </cell>
          <cell r="O271">
            <v>39.728436033028409</v>
          </cell>
        </row>
        <row r="272">
          <cell r="F272">
            <v>23013</v>
          </cell>
          <cell r="G272" t="str">
            <v xml:space="preserve">KUMKOTAR                      </v>
          </cell>
          <cell r="H272" t="str">
            <v>ADOM</v>
          </cell>
          <cell r="I272" t="str">
            <v>LT</v>
          </cell>
          <cell r="J272">
            <v>11.5</v>
          </cell>
          <cell r="K272">
            <v>-7.7</v>
          </cell>
          <cell r="L272">
            <v>2.05185</v>
          </cell>
          <cell r="M272">
            <v>2.13741</v>
          </cell>
          <cell r="N272">
            <v>-8.5559999999999997E-2</v>
          </cell>
          <cell r="O272">
            <v>-4.1698954601944589</v>
          </cell>
        </row>
        <row r="273">
          <cell r="F273">
            <v>23101</v>
          </cell>
          <cell r="G273" t="str">
            <v xml:space="preserve">22 KV RELIANCE                </v>
          </cell>
          <cell r="H273" t="str">
            <v>GIDC</v>
          </cell>
          <cell r="I273" t="str">
            <v>MX</v>
          </cell>
          <cell r="J273">
            <v>2.2400000000000002</v>
          </cell>
          <cell r="K273">
            <v>-2.13</v>
          </cell>
          <cell r="L273">
            <v>25.369232</v>
          </cell>
          <cell r="M273">
            <v>24.483703999999999</v>
          </cell>
          <cell r="N273">
            <v>0.88552799999999998</v>
          </cell>
          <cell r="O273">
            <v>3.4905589574016274</v>
          </cell>
        </row>
        <row r="274">
          <cell r="F274">
            <v>23103</v>
          </cell>
          <cell r="G274" t="str">
            <v xml:space="preserve">22 KV GIDC                    </v>
          </cell>
          <cell r="H274" t="str">
            <v>GIDC</v>
          </cell>
          <cell r="I274" t="str">
            <v>MX</v>
          </cell>
          <cell r="J274">
            <v>0.81</v>
          </cell>
          <cell r="K274">
            <v>-3.05</v>
          </cell>
          <cell r="L274">
            <v>22.760688999999999</v>
          </cell>
          <cell r="M274">
            <v>21.622540000000001</v>
          </cell>
          <cell r="N274">
            <v>1.1381490000000001</v>
          </cell>
          <cell r="O274">
            <v>5.000503280019335</v>
          </cell>
        </row>
        <row r="275">
          <cell r="F275">
            <v>23104</v>
          </cell>
          <cell r="G275" t="str">
            <v xml:space="preserve">22 KV NARAYAN                 </v>
          </cell>
          <cell r="H275" t="str">
            <v>GIDC</v>
          </cell>
          <cell r="I275" t="str">
            <v>MX</v>
          </cell>
          <cell r="J275">
            <v>2.74</v>
          </cell>
          <cell r="K275">
            <v>-1.23</v>
          </cell>
          <cell r="L275">
            <v>22.254807</v>
          </cell>
          <cell r="M275">
            <v>21.493124000000002</v>
          </cell>
          <cell r="N275">
            <v>0.761683</v>
          </cell>
          <cell r="O275">
            <v>3.4225549563292099</v>
          </cell>
        </row>
        <row r="276">
          <cell r="F276">
            <v>23105</v>
          </cell>
          <cell r="G276" t="str">
            <v xml:space="preserve">22 KV MARUTI                  </v>
          </cell>
          <cell r="H276" t="str">
            <v>GIDC</v>
          </cell>
          <cell r="I276" t="str">
            <v>MX</v>
          </cell>
          <cell r="J276">
            <v>2.15</v>
          </cell>
          <cell r="K276">
            <v>0.15</v>
          </cell>
          <cell r="L276">
            <v>24.225586</v>
          </cell>
          <cell r="M276">
            <v>22.973192000000001</v>
          </cell>
          <cell r="N276">
            <v>1.252394</v>
          </cell>
          <cell r="O276">
            <v>5.1697160184277893</v>
          </cell>
        </row>
        <row r="277">
          <cell r="F277">
            <v>23106</v>
          </cell>
          <cell r="G277" t="str">
            <v xml:space="preserve">22 KV GUPTA                   </v>
          </cell>
          <cell r="H277" t="str">
            <v>GIDC</v>
          </cell>
          <cell r="I277" t="str">
            <v>MX</v>
          </cell>
          <cell r="J277">
            <v>3.89</v>
          </cell>
          <cell r="K277">
            <v>-4.99</v>
          </cell>
          <cell r="L277">
            <v>3.2025000000000001</v>
          </cell>
          <cell r="M277">
            <v>3.0632579999999998</v>
          </cell>
          <cell r="N277">
            <v>0.139242</v>
          </cell>
          <cell r="O277">
            <v>4.3479156908665102</v>
          </cell>
        </row>
        <row r="278">
          <cell r="F278">
            <v>23108</v>
          </cell>
          <cell r="G278" t="str">
            <v xml:space="preserve">22 KV SAI KRUPA               </v>
          </cell>
          <cell r="H278" t="str">
            <v>GIDC</v>
          </cell>
          <cell r="I278" t="str">
            <v>MX</v>
          </cell>
          <cell r="J278">
            <v>1.67</v>
          </cell>
          <cell r="K278">
            <v>-2.95</v>
          </cell>
          <cell r="L278">
            <v>16.979979</v>
          </cell>
          <cell r="M278">
            <v>16.130980000000001</v>
          </cell>
          <cell r="N278">
            <v>0.84899899999999995</v>
          </cell>
          <cell r="O278">
            <v>5.0000002944644395</v>
          </cell>
        </row>
        <row r="279">
          <cell r="F279">
            <v>23111</v>
          </cell>
          <cell r="G279" t="str">
            <v xml:space="preserve">22 KV SUDA                    </v>
          </cell>
          <cell r="H279" t="str">
            <v>URBN</v>
          </cell>
          <cell r="I279" t="str">
            <v>LT</v>
          </cell>
          <cell r="J279">
            <v>4.28</v>
          </cell>
          <cell r="K279">
            <v>4.7300000000000004</v>
          </cell>
          <cell r="L279">
            <v>8.7340260000000001</v>
          </cell>
          <cell r="M279">
            <v>7.896871</v>
          </cell>
          <cell r="N279">
            <v>0.83715499999999998</v>
          </cell>
          <cell r="O279">
            <v>9.5849840611878196</v>
          </cell>
        </row>
        <row r="280">
          <cell r="F280">
            <v>23116</v>
          </cell>
          <cell r="G280" t="str">
            <v xml:space="preserve">22 KV SIDDHIVINAYAK           </v>
          </cell>
          <cell r="H280" t="str">
            <v>GIDC</v>
          </cell>
          <cell r="I280" t="str">
            <v>MX</v>
          </cell>
          <cell r="J280">
            <v>2.39</v>
          </cell>
          <cell r="K280">
            <v>-2.04</v>
          </cell>
          <cell r="L280">
            <v>26.200714000000001</v>
          </cell>
          <cell r="M280">
            <v>24.319292999999998</v>
          </cell>
          <cell r="N280">
            <v>1.881421</v>
          </cell>
          <cell r="O280">
            <v>7.1808004926888636</v>
          </cell>
        </row>
        <row r="281">
          <cell r="F281">
            <v>23117</v>
          </cell>
          <cell r="G281" t="str">
            <v xml:space="preserve">22 KV ANNAPURNA               </v>
          </cell>
          <cell r="H281" t="str">
            <v>INDU</v>
          </cell>
          <cell r="I281" t="str">
            <v>LT</v>
          </cell>
          <cell r="J281">
            <v>3.14</v>
          </cell>
          <cell r="K281">
            <v>0.81</v>
          </cell>
          <cell r="L281">
            <v>15.852909</v>
          </cell>
          <cell r="M281">
            <v>14.661455</v>
          </cell>
          <cell r="N281">
            <v>1.191454</v>
          </cell>
          <cell r="O281">
            <v>7.5156805605835499</v>
          </cell>
        </row>
        <row r="282">
          <cell r="F282">
            <v>23201</v>
          </cell>
          <cell r="G282" t="str">
            <v xml:space="preserve">11 KV PANCHOL                 </v>
          </cell>
          <cell r="H282" t="str">
            <v>ADOM</v>
          </cell>
          <cell r="I282" t="str">
            <v>LT</v>
          </cell>
          <cell r="J282">
            <v>6.33</v>
          </cell>
          <cell r="K282">
            <v>31.12</v>
          </cell>
          <cell r="L282">
            <v>3.1583399999999999</v>
          </cell>
          <cell r="M282">
            <v>2.297949</v>
          </cell>
          <cell r="N282">
            <v>0.86039100000000002</v>
          </cell>
          <cell r="O282">
            <v>27.241873895780696</v>
          </cell>
        </row>
        <row r="283">
          <cell r="F283">
            <v>23202</v>
          </cell>
          <cell r="G283" t="str">
            <v xml:space="preserve">11 KV PITHADARA               </v>
          </cell>
          <cell r="H283" t="str">
            <v>ADOM</v>
          </cell>
          <cell r="I283" t="str">
            <v>LT</v>
          </cell>
          <cell r="J283">
            <v>1.48</v>
          </cell>
          <cell r="K283">
            <v>33.090000000000003</v>
          </cell>
          <cell r="L283">
            <v>0.73751999999999995</v>
          </cell>
          <cell r="M283">
            <v>0.37585099999999999</v>
          </cell>
          <cell r="N283">
            <v>0.36166900000000002</v>
          </cell>
          <cell r="O283">
            <v>49.038534548215644</v>
          </cell>
        </row>
        <row r="284">
          <cell r="F284">
            <v>23203</v>
          </cell>
          <cell r="G284" t="str">
            <v xml:space="preserve">11 KV KAKDAVA                 </v>
          </cell>
          <cell r="H284" t="str">
            <v>ADOM</v>
          </cell>
          <cell r="I284" t="str">
            <v>LT</v>
          </cell>
          <cell r="J284">
            <v>24.61</v>
          </cell>
          <cell r="K284">
            <v>29.07</v>
          </cell>
          <cell r="L284">
            <v>2.0677029999999998</v>
          </cell>
          <cell r="M284">
            <v>1.3369009999999999</v>
          </cell>
          <cell r="N284">
            <v>0.73080199999999995</v>
          </cell>
          <cell r="O284">
            <v>35.343663959475805</v>
          </cell>
        </row>
        <row r="285">
          <cell r="F285">
            <v>23204</v>
          </cell>
          <cell r="G285" t="str">
            <v xml:space="preserve">11 KV VALVADA                 </v>
          </cell>
          <cell r="H285" t="str">
            <v>ADOM</v>
          </cell>
          <cell r="I285" t="str">
            <v>LT</v>
          </cell>
          <cell r="J285">
            <v>17.82</v>
          </cell>
          <cell r="K285">
            <v>19.78</v>
          </cell>
          <cell r="L285">
            <v>2.4253800000000001</v>
          </cell>
          <cell r="M285">
            <v>1.7613650000000001</v>
          </cell>
          <cell r="N285">
            <v>0.66401500000000002</v>
          </cell>
          <cell r="O285">
            <v>27.377771730615407</v>
          </cell>
        </row>
        <row r="286">
          <cell r="F286">
            <v>23205</v>
          </cell>
          <cell r="G286" t="str">
            <v xml:space="preserve">11 KV DOLWAN                  </v>
          </cell>
          <cell r="H286" t="str">
            <v xml:space="preserve">JGY </v>
          </cell>
          <cell r="I286" t="str">
            <v>MX</v>
          </cell>
          <cell r="J286">
            <v>23.03</v>
          </cell>
          <cell r="K286">
            <v>31.12</v>
          </cell>
          <cell r="L286">
            <v>3.3731900000000001</v>
          </cell>
          <cell r="M286">
            <v>2.5802700000000001</v>
          </cell>
          <cell r="N286">
            <v>0.79291999999999996</v>
          </cell>
          <cell r="O286">
            <v>23.506532392186624</v>
          </cell>
        </row>
        <row r="287">
          <cell r="F287">
            <v>23207</v>
          </cell>
          <cell r="G287" t="str">
            <v xml:space="preserve">11KV BAMNAMALDUR              </v>
          </cell>
          <cell r="H287" t="str">
            <v>ADOM</v>
          </cell>
          <cell r="I287" t="str">
            <v>LT</v>
          </cell>
          <cell r="J287">
            <v>4.29</v>
          </cell>
          <cell r="K287">
            <v>22.8</v>
          </cell>
          <cell r="L287">
            <v>1.7020599999999999</v>
          </cell>
          <cell r="M287">
            <v>1.3103880000000001</v>
          </cell>
          <cell r="N287">
            <v>0.39167200000000002</v>
          </cell>
          <cell r="O287">
            <v>23.011644712877338</v>
          </cell>
        </row>
        <row r="288">
          <cell r="F288">
            <v>23209</v>
          </cell>
          <cell r="G288" t="str">
            <v xml:space="preserve">11KV KANDHA                   </v>
          </cell>
          <cell r="H288" t="str">
            <v xml:space="preserve">JGY </v>
          </cell>
          <cell r="I288" t="str">
            <v>LT</v>
          </cell>
          <cell r="J288">
            <v>6.51</v>
          </cell>
          <cell r="K288">
            <v>51.38</v>
          </cell>
          <cell r="L288">
            <v>1.60768</v>
          </cell>
          <cell r="M288">
            <v>0.82317499999999999</v>
          </cell>
          <cell r="N288">
            <v>0.78450500000000001</v>
          </cell>
          <cell r="O288">
            <v>48.797335290605098</v>
          </cell>
        </row>
        <row r="289">
          <cell r="F289">
            <v>23215</v>
          </cell>
          <cell r="G289" t="str">
            <v xml:space="preserve">11 KV HALDAVA                 </v>
          </cell>
          <cell r="H289" t="str">
            <v xml:space="preserve">JGY </v>
          </cell>
          <cell r="I289" t="str">
            <v>LT</v>
          </cell>
          <cell r="J289">
            <v>21.8</v>
          </cell>
          <cell r="K289">
            <v>36.090000000000003</v>
          </cell>
          <cell r="L289">
            <v>5.268116</v>
          </cell>
          <cell r="M289">
            <v>3.0030709999999998</v>
          </cell>
          <cell r="N289">
            <v>2.2650450000000002</v>
          </cell>
          <cell r="O289">
            <v>42.995351658923227</v>
          </cell>
        </row>
        <row r="290">
          <cell r="F290">
            <v>23216</v>
          </cell>
          <cell r="G290" t="str">
            <v xml:space="preserve">11 KV PATHAKVADI              </v>
          </cell>
          <cell r="H290" t="str">
            <v xml:space="preserve">JGY </v>
          </cell>
          <cell r="I290" t="str">
            <v>LT</v>
          </cell>
          <cell r="J290">
            <v>22.5</v>
          </cell>
          <cell r="K290">
            <v>59.04</v>
          </cell>
          <cell r="L290">
            <v>2.3312599999999999</v>
          </cell>
          <cell r="M290">
            <v>1.0610740000000001</v>
          </cell>
          <cell r="N290">
            <v>1.270186</v>
          </cell>
          <cell r="O290">
            <v>54.484956632893798</v>
          </cell>
        </row>
        <row r="291">
          <cell r="F291">
            <v>23217</v>
          </cell>
          <cell r="G291" t="str">
            <v xml:space="preserve">11 KV KALAMKUI                </v>
          </cell>
          <cell r="H291" t="str">
            <v xml:space="preserve">JGY </v>
          </cell>
          <cell r="I291" t="str">
            <v>LT</v>
          </cell>
          <cell r="J291">
            <v>13.3</v>
          </cell>
          <cell r="K291">
            <v>62.42</v>
          </cell>
          <cell r="L291">
            <v>5.3368500000000001</v>
          </cell>
          <cell r="M291">
            <v>2.465681</v>
          </cell>
          <cell r="N291">
            <v>2.8711690000000001</v>
          </cell>
          <cell r="O291">
            <v>53.79894507059408</v>
          </cell>
        </row>
        <row r="292">
          <cell r="F292">
            <v>23301</v>
          </cell>
          <cell r="G292" t="str">
            <v xml:space="preserve">DANTI                         </v>
          </cell>
          <cell r="H292" t="str">
            <v>ADOM</v>
          </cell>
          <cell r="I292" t="str">
            <v>LT</v>
          </cell>
          <cell r="J292">
            <v>42.5</v>
          </cell>
          <cell r="K292">
            <v>16.16</v>
          </cell>
          <cell r="L292">
            <v>2.401427</v>
          </cell>
          <cell r="M292">
            <v>2.6221999999999999</v>
          </cell>
          <cell r="N292">
            <v>-0.220773</v>
          </cell>
          <cell r="O292">
            <v>-9.1934087523793142</v>
          </cell>
        </row>
        <row r="293">
          <cell r="F293">
            <v>23303</v>
          </cell>
          <cell r="G293" t="str">
            <v xml:space="preserve">SPARKLE IND EST               </v>
          </cell>
          <cell r="H293" t="str">
            <v>INDU</v>
          </cell>
          <cell r="I293" t="str">
            <v>LT</v>
          </cell>
          <cell r="J293">
            <v>8.6999999999999993</v>
          </cell>
          <cell r="K293">
            <v>3.46</v>
          </cell>
          <cell r="L293">
            <v>0.49516399999999999</v>
          </cell>
          <cell r="M293">
            <v>0.48868499999999998</v>
          </cell>
          <cell r="N293">
            <v>6.4790000000000004E-3</v>
          </cell>
          <cell r="O293">
            <v>1.308455380439612</v>
          </cell>
        </row>
        <row r="294">
          <cell r="F294">
            <v>23304</v>
          </cell>
          <cell r="G294" t="str">
            <v xml:space="preserve">ONGC                          </v>
          </cell>
          <cell r="H294" t="str">
            <v>URBN</v>
          </cell>
          <cell r="I294" t="str">
            <v>LT</v>
          </cell>
          <cell r="J294">
            <v>11.74</v>
          </cell>
          <cell r="K294">
            <v>3.8</v>
          </cell>
          <cell r="L294">
            <v>11.48686</v>
          </cell>
          <cell r="M294">
            <v>10.676461</v>
          </cell>
          <cell r="N294">
            <v>0.81039899999999998</v>
          </cell>
          <cell r="O294">
            <v>7.0550089406504473</v>
          </cell>
        </row>
        <row r="295">
          <cell r="F295">
            <v>23306</v>
          </cell>
          <cell r="G295" t="str">
            <v xml:space="preserve">KOLASANA                      </v>
          </cell>
          <cell r="H295" t="str">
            <v xml:space="preserve">JGY </v>
          </cell>
          <cell r="I295" t="str">
            <v>LT</v>
          </cell>
          <cell r="J295">
            <v>28.5</v>
          </cell>
          <cell r="K295">
            <v>14.82</v>
          </cell>
          <cell r="L295">
            <v>5.057607</v>
          </cell>
          <cell r="M295">
            <v>4.2623280000000001</v>
          </cell>
          <cell r="N295">
            <v>0.79527899999999996</v>
          </cell>
          <cell r="O295">
            <v>15.724412750931419</v>
          </cell>
        </row>
        <row r="296">
          <cell r="F296">
            <v>23308</v>
          </cell>
          <cell r="G296" t="str">
            <v xml:space="preserve">PADGHA                        </v>
          </cell>
          <cell r="H296" t="str">
            <v>ADOM</v>
          </cell>
          <cell r="I296" t="str">
            <v>LT</v>
          </cell>
          <cell r="J296">
            <v>25.9</v>
          </cell>
          <cell r="K296">
            <v>-69.47</v>
          </cell>
          <cell r="L296">
            <v>1.6981980000000001</v>
          </cell>
          <cell r="M296">
            <v>2.5967250000000002</v>
          </cell>
          <cell r="N296">
            <v>-0.89852699999999996</v>
          </cell>
          <cell r="O296">
            <v>-52.910614663307811</v>
          </cell>
        </row>
        <row r="297">
          <cell r="F297">
            <v>23309</v>
          </cell>
          <cell r="G297" t="str">
            <v xml:space="preserve">ALURA                         </v>
          </cell>
          <cell r="H297" t="str">
            <v>ADOM</v>
          </cell>
          <cell r="I297" t="str">
            <v>LT</v>
          </cell>
          <cell r="J297">
            <v>15.6</v>
          </cell>
          <cell r="K297">
            <v>-11.27</v>
          </cell>
          <cell r="L297">
            <v>2.9183270000000001</v>
          </cell>
          <cell r="M297">
            <v>3.101143</v>
          </cell>
          <cell r="N297">
            <v>-0.18281600000000001</v>
          </cell>
          <cell r="O297">
            <v>-6.2644110821028622</v>
          </cell>
        </row>
        <row r="298">
          <cell r="F298">
            <v>23310</v>
          </cell>
          <cell r="G298" t="str">
            <v xml:space="preserve">UMBHARAT                      </v>
          </cell>
          <cell r="H298" t="str">
            <v xml:space="preserve">JGY </v>
          </cell>
          <cell r="I298" t="str">
            <v>LT</v>
          </cell>
          <cell r="J298">
            <v>14.6</v>
          </cell>
          <cell r="K298">
            <v>9.7799999999999994</v>
          </cell>
          <cell r="L298">
            <v>4.4153250000000002</v>
          </cell>
          <cell r="M298">
            <v>3.8185120000000001</v>
          </cell>
          <cell r="N298">
            <v>0.59681300000000004</v>
          </cell>
          <cell r="O298">
            <v>13.516853232774483</v>
          </cell>
        </row>
        <row r="299">
          <cell r="F299">
            <v>23311</v>
          </cell>
          <cell r="G299" t="str">
            <v xml:space="preserve">DABHEL                        </v>
          </cell>
          <cell r="H299" t="str">
            <v xml:space="preserve">JGY </v>
          </cell>
          <cell r="I299" t="str">
            <v>LT</v>
          </cell>
          <cell r="J299">
            <v>12.08</v>
          </cell>
          <cell r="K299">
            <v>16.27</v>
          </cell>
          <cell r="L299">
            <v>6.3991579999999999</v>
          </cell>
          <cell r="M299">
            <v>5.2205640000000004</v>
          </cell>
          <cell r="N299">
            <v>1.1785939999999999</v>
          </cell>
          <cell r="O299">
            <v>18.417954362120767</v>
          </cell>
        </row>
        <row r="300">
          <cell r="F300">
            <v>23312</v>
          </cell>
          <cell r="G300" t="str">
            <v xml:space="preserve">KALAKACHHA                    </v>
          </cell>
          <cell r="H300" t="str">
            <v>ADOM</v>
          </cell>
          <cell r="I300" t="str">
            <v>LT</v>
          </cell>
          <cell r="J300">
            <v>18.7</v>
          </cell>
          <cell r="K300">
            <v>13.5</v>
          </cell>
          <cell r="L300">
            <v>2.1795</v>
          </cell>
          <cell r="M300">
            <v>1.947235</v>
          </cell>
          <cell r="N300">
            <v>0.232265</v>
          </cell>
          <cell r="O300">
            <v>10.656802018811653</v>
          </cell>
        </row>
        <row r="301">
          <cell r="F301">
            <v>23501</v>
          </cell>
          <cell r="G301" t="str">
            <v xml:space="preserve">GANGPUR (ANKLACHH)            </v>
          </cell>
          <cell r="H301" t="str">
            <v>ADOM</v>
          </cell>
          <cell r="I301" t="str">
            <v>LT</v>
          </cell>
          <cell r="J301">
            <v>22.2</v>
          </cell>
          <cell r="K301">
            <v>14.35</v>
          </cell>
          <cell r="L301">
            <v>1.2966</v>
          </cell>
          <cell r="M301">
            <v>0.98797500000000005</v>
          </cell>
          <cell r="N301">
            <v>0.30862499999999998</v>
          </cell>
          <cell r="O301">
            <v>23.802637667746414</v>
          </cell>
        </row>
        <row r="302">
          <cell r="F302">
            <v>23502</v>
          </cell>
          <cell r="G302" t="str">
            <v xml:space="preserve">SARA                          </v>
          </cell>
          <cell r="H302" t="str">
            <v>ADOM</v>
          </cell>
          <cell r="I302" t="str">
            <v>LT</v>
          </cell>
          <cell r="J302">
            <v>19.399999999999999</v>
          </cell>
          <cell r="K302">
            <v>13.89</v>
          </cell>
          <cell r="L302">
            <v>2.0461499999999999</v>
          </cell>
          <cell r="M302">
            <v>2.0118469999999999</v>
          </cell>
          <cell r="N302">
            <v>3.4303E-2</v>
          </cell>
          <cell r="O302">
            <v>1.6764655572660851</v>
          </cell>
        </row>
        <row r="303">
          <cell r="F303">
            <v>23503</v>
          </cell>
          <cell r="G303" t="str">
            <v xml:space="preserve">VANSDA                        </v>
          </cell>
          <cell r="H303" t="str">
            <v>URBN</v>
          </cell>
          <cell r="I303" t="str">
            <v>LT</v>
          </cell>
          <cell r="J303">
            <v>14.4</v>
          </cell>
          <cell r="K303">
            <v>12.44</v>
          </cell>
          <cell r="L303">
            <v>7.8336899999999998</v>
          </cell>
          <cell r="M303">
            <v>6.7509009999999998</v>
          </cell>
          <cell r="N303">
            <v>1.082789</v>
          </cell>
          <cell r="O303">
            <v>13.822208946230958</v>
          </cell>
        </row>
        <row r="304">
          <cell r="F304">
            <v>23504</v>
          </cell>
          <cell r="G304" t="str">
            <v xml:space="preserve">LIMZER                        </v>
          </cell>
          <cell r="H304" t="str">
            <v xml:space="preserve">JGY </v>
          </cell>
          <cell r="I304" t="str">
            <v>LT</v>
          </cell>
          <cell r="J304">
            <v>16.8</v>
          </cell>
          <cell r="K304">
            <v>56.59</v>
          </cell>
          <cell r="L304">
            <v>2.5209899999999998</v>
          </cell>
          <cell r="M304">
            <v>1.044907</v>
          </cell>
          <cell r="N304">
            <v>1.476083</v>
          </cell>
          <cell r="O304">
            <v>58.551719760887586</v>
          </cell>
        </row>
        <row r="305">
          <cell r="F305">
            <v>23505</v>
          </cell>
          <cell r="G305" t="str">
            <v xml:space="preserve">NAVANAGAR                     </v>
          </cell>
          <cell r="H305" t="str">
            <v xml:space="preserve">JGY </v>
          </cell>
          <cell r="I305" t="str">
            <v>LT</v>
          </cell>
          <cell r="J305">
            <v>17.8</v>
          </cell>
          <cell r="K305">
            <v>59.32</v>
          </cell>
          <cell r="L305">
            <v>4.6944900000000001</v>
          </cell>
          <cell r="M305">
            <v>2.0953740000000001</v>
          </cell>
          <cell r="N305">
            <v>2.599116</v>
          </cell>
          <cell r="O305">
            <v>55.365247343161876</v>
          </cell>
        </row>
        <row r="306">
          <cell r="F306">
            <v>23506</v>
          </cell>
          <cell r="G306" t="str">
            <v xml:space="preserve">KHARJAI                       </v>
          </cell>
          <cell r="H306" t="str">
            <v xml:space="preserve">JGY </v>
          </cell>
          <cell r="I306" t="str">
            <v>LT</v>
          </cell>
          <cell r="J306">
            <v>15.6</v>
          </cell>
          <cell r="K306">
            <v>47.66</v>
          </cell>
          <cell r="L306">
            <v>4.5095700000000001</v>
          </cell>
          <cell r="M306">
            <v>3.2996319999999999</v>
          </cell>
          <cell r="N306">
            <v>1.209938</v>
          </cell>
          <cell r="O306">
            <v>26.83045168386343</v>
          </cell>
        </row>
        <row r="307">
          <cell r="F307">
            <v>23507</v>
          </cell>
          <cell r="G307" t="str">
            <v xml:space="preserve">VANSKUI                       </v>
          </cell>
          <cell r="H307" t="str">
            <v>ADOM</v>
          </cell>
          <cell r="I307" t="str">
            <v>LT</v>
          </cell>
          <cell r="J307">
            <v>13.1</v>
          </cell>
          <cell r="K307">
            <v>-12.54</v>
          </cell>
          <cell r="L307">
            <v>0.73768999999999996</v>
          </cell>
          <cell r="M307">
            <v>0.68339300000000003</v>
          </cell>
          <cell r="N307">
            <v>5.4296999999999998E-2</v>
          </cell>
          <cell r="O307">
            <v>7.3604088438232864</v>
          </cell>
        </row>
        <row r="308">
          <cell r="F308">
            <v>24201</v>
          </cell>
          <cell r="G308" t="str">
            <v xml:space="preserve">22 KV GAJJAR                  </v>
          </cell>
          <cell r="H308" t="str">
            <v>INDU</v>
          </cell>
          <cell r="I308" t="str">
            <v>MX</v>
          </cell>
          <cell r="J308">
            <v>8.17</v>
          </cell>
          <cell r="K308">
            <v>2.58</v>
          </cell>
          <cell r="L308">
            <v>15.129</v>
          </cell>
          <cell r="M308">
            <v>14.286325</v>
          </cell>
          <cell r="N308">
            <v>0.84267499999999995</v>
          </cell>
          <cell r="O308">
            <v>5.5699319188313838</v>
          </cell>
        </row>
        <row r="309">
          <cell r="F309">
            <v>24202</v>
          </cell>
          <cell r="G309" t="str">
            <v xml:space="preserve">22 KV KAPODARA                </v>
          </cell>
          <cell r="H309" t="str">
            <v>INDU</v>
          </cell>
          <cell r="I309" t="str">
            <v>LT</v>
          </cell>
          <cell r="J309">
            <v>5.79</v>
          </cell>
          <cell r="K309">
            <v>1.31</v>
          </cell>
          <cell r="L309">
            <v>15.3629</v>
          </cell>
          <cell r="M309">
            <v>14.255402999999999</v>
          </cell>
          <cell r="N309">
            <v>1.107497</v>
          </cell>
          <cell r="O309">
            <v>7.2089058706364035</v>
          </cell>
        </row>
        <row r="310">
          <cell r="F310">
            <v>24203</v>
          </cell>
          <cell r="G310" t="str">
            <v xml:space="preserve">22 KV TAPI URBAN              </v>
          </cell>
          <cell r="H310" t="str">
            <v>URBN</v>
          </cell>
          <cell r="I310" t="str">
            <v>LT</v>
          </cell>
          <cell r="J310">
            <v>5.0599999999999996</v>
          </cell>
          <cell r="K310">
            <v>9.1999999999999993</v>
          </cell>
          <cell r="L310">
            <v>8.8106000000000009</v>
          </cell>
          <cell r="M310">
            <v>7.5509969999999997</v>
          </cell>
          <cell r="N310">
            <v>1.259603</v>
          </cell>
          <cell r="O310">
            <v>14.296449731005834</v>
          </cell>
        </row>
        <row r="311">
          <cell r="F311">
            <v>24204</v>
          </cell>
          <cell r="G311" t="str">
            <v xml:space="preserve">22 KV SHREE KRUPA             </v>
          </cell>
          <cell r="H311" t="str">
            <v>INDU</v>
          </cell>
          <cell r="I311" t="str">
            <v>LT</v>
          </cell>
          <cell r="J311">
            <v>5.36</v>
          </cell>
          <cell r="K311">
            <v>1.43</v>
          </cell>
          <cell r="L311">
            <v>9.0275999999999996</v>
          </cell>
          <cell r="M311">
            <v>8.4027989999999999</v>
          </cell>
          <cell r="N311">
            <v>0.62480100000000005</v>
          </cell>
          <cell r="O311">
            <v>6.9210089060215338</v>
          </cell>
        </row>
        <row r="312">
          <cell r="F312">
            <v>24205</v>
          </cell>
          <cell r="G312" t="str">
            <v xml:space="preserve">22 KV P.R.MILL                </v>
          </cell>
          <cell r="H312" t="str">
            <v>INDU</v>
          </cell>
          <cell r="I312" t="str">
            <v>LT</v>
          </cell>
          <cell r="J312">
            <v>10.029999999999999</v>
          </cell>
          <cell r="K312">
            <v>1.31</v>
          </cell>
          <cell r="L312">
            <v>15.0718</v>
          </cell>
          <cell r="M312">
            <v>14.213201</v>
          </cell>
          <cell r="N312">
            <v>0.858599</v>
          </cell>
          <cell r="O312">
            <v>5.6967250096206161</v>
          </cell>
        </row>
        <row r="313">
          <cell r="F313">
            <v>24206</v>
          </cell>
          <cell r="G313" t="str">
            <v xml:space="preserve">22 KV W/WORKS                 </v>
          </cell>
          <cell r="H313" t="str">
            <v>INDU</v>
          </cell>
          <cell r="I313" t="str">
            <v>LT</v>
          </cell>
          <cell r="J313">
            <v>7.69</v>
          </cell>
          <cell r="K313">
            <v>1.48</v>
          </cell>
          <cell r="L313">
            <v>12.156700000000001</v>
          </cell>
          <cell r="M313">
            <v>11.530173</v>
          </cell>
          <cell r="N313">
            <v>0.62652699999999995</v>
          </cell>
          <cell r="O313">
            <v>5.1537588325779202</v>
          </cell>
        </row>
        <row r="314">
          <cell r="F314">
            <v>24207</v>
          </cell>
          <cell r="G314" t="str">
            <v xml:space="preserve">22 KV SPINNINGMILL            </v>
          </cell>
          <cell r="H314" t="str">
            <v>INDU</v>
          </cell>
          <cell r="I314" t="str">
            <v>LT</v>
          </cell>
          <cell r="J314">
            <v>6.62</v>
          </cell>
          <cell r="K314">
            <v>2.34</v>
          </cell>
          <cell r="L314">
            <v>6.9828000000000001</v>
          </cell>
          <cell r="M314">
            <v>6.5343650000000002</v>
          </cell>
          <cell r="N314">
            <v>0.44843499999999997</v>
          </cell>
          <cell r="O314">
            <v>6.4219940425044397</v>
          </cell>
        </row>
        <row r="315">
          <cell r="F315">
            <v>24208</v>
          </cell>
          <cell r="G315" t="str">
            <v xml:space="preserve">22 KV AKSHAR DIAM0ND          </v>
          </cell>
          <cell r="H315" t="str">
            <v>INDU</v>
          </cell>
          <cell r="I315" t="str">
            <v>LT</v>
          </cell>
          <cell r="J315">
            <v>4.3099999999999996</v>
          </cell>
          <cell r="K315">
            <v>1.23</v>
          </cell>
          <cell r="L315">
            <v>9.8835999999999995</v>
          </cell>
          <cell r="M315">
            <v>9.2775479999999995</v>
          </cell>
          <cell r="N315">
            <v>0.60605200000000004</v>
          </cell>
          <cell r="O315">
            <v>6.1318952608361323</v>
          </cell>
        </row>
        <row r="316">
          <cell r="F316">
            <v>24209</v>
          </cell>
          <cell r="G316" t="str">
            <v xml:space="preserve">22 KV KAMREJ                  </v>
          </cell>
          <cell r="H316" t="str">
            <v>URBN</v>
          </cell>
          <cell r="I316" t="str">
            <v>LT</v>
          </cell>
          <cell r="J316">
            <v>7.81</v>
          </cell>
          <cell r="K316">
            <v>9.43</v>
          </cell>
          <cell r="L316">
            <v>17.139748000000001</v>
          </cell>
          <cell r="M316">
            <v>14.607307</v>
          </cell>
          <cell r="N316">
            <v>2.5324409999999999</v>
          </cell>
          <cell r="O316">
            <v>14.77525223824761</v>
          </cell>
        </row>
        <row r="317">
          <cell r="F317">
            <v>24303</v>
          </cell>
          <cell r="G317" t="str">
            <v xml:space="preserve">11 KV KADODARA TOWN           </v>
          </cell>
          <cell r="H317" t="str">
            <v>URBN</v>
          </cell>
          <cell r="I317" t="str">
            <v>MX</v>
          </cell>
          <cell r="J317">
            <v>9.77</v>
          </cell>
          <cell r="K317">
            <v>3.51</v>
          </cell>
          <cell r="L317">
            <v>13.8811</v>
          </cell>
          <cell r="M317">
            <v>13.312609</v>
          </cell>
          <cell r="N317">
            <v>0.56849099999999997</v>
          </cell>
          <cell r="O317">
            <v>4.0954319182197381</v>
          </cell>
        </row>
        <row r="318">
          <cell r="F318">
            <v>24305</v>
          </cell>
          <cell r="G318" t="str">
            <v xml:space="preserve">11 KV ACETONE                 </v>
          </cell>
          <cell r="H318" t="str">
            <v>INDU</v>
          </cell>
          <cell r="I318" t="str">
            <v>MX</v>
          </cell>
          <cell r="J318">
            <v>1.72</v>
          </cell>
          <cell r="K318">
            <v>-3.62</v>
          </cell>
          <cell r="L318">
            <v>10.722799999999999</v>
          </cell>
          <cell r="M318">
            <v>10.629652999999999</v>
          </cell>
          <cell r="N318">
            <v>9.3146999999999994E-2</v>
          </cell>
          <cell r="O318">
            <v>0.86868168761890552</v>
          </cell>
        </row>
        <row r="319">
          <cell r="F319">
            <v>24307</v>
          </cell>
          <cell r="G319" t="str">
            <v xml:space="preserve">11 KV TIRUPATI                </v>
          </cell>
          <cell r="H319" t="str">
            <v>INDU</v>
          </cell>
          <cell r="I319" t="str">
            <v>MX</v>
          </cell>
          <cell r="J319">
            <v>5.54</v>
          </cell>
          <cell r="K319">
            <v>-3.01</v>
          </cell>
          <cell r="L319">
            <v>14.50595</v>
          </cell>
          <cell r="M319">
            <v>14.758501000000001</v>
          </cell>
          <cell r="N319">
            <v>-0.25255100000000003</v>
          </cell>
          <cell r="O319">
            <v>-1.7410166173191002</v>
          </cell>
        </row>
        <row r="320">
          <cell r="F320">
            <v>24308</v>
          </cell>
          <cell r="G320" t="str">
            <v xml:space="preserve">11KV PAPER MILL.              </v>
          </cell>
          <cell r="H320" t="str">
            <v>INDU</v>
          </cell>
          <cell r="I320" t="str">
            <v>MX</v>
          </cell>
          <cell r="J320">
            <v>5.82</v>
          </cell>
          <cell r="K320">
            <v>0.28000000000000003</v>
          </cell>
          <cell r="L320">
            <v>8.6003000000000007</v>
          </cell>
          <cell r="M320">
            <v>8.4290210000000005</v>
          </cell>
          <cell r="N320">
            <v>0.17127899999999999</v>
          </cell>
          <cell r="O320">
            <v>1.9915468065067499</v>
          </cell>
        </row>
        <row r="321">
          <cell r="F321">
            <v>24310</v>
          </cell>
          <cell r="G321" t="str">
            <v xml:space="preserve">11 KV JOLWA                   </v>
          </cell>
          <cell r="H321" t="str">
            <v>URBN</v>
          </cell>
          <cell r="I321" t="str">
            <v>MX</v>
          </cell>
          <cell r="J321">
            <v>4.7</v>
          </cell>
          <cell r="K321">
            <v>1.1299999999999999</v>
          </cell>
          <cell r="L321">
            <v>7.5324</v>
          </cell>
          <cell r="M321">
            <v>7.3956569999999999</v>
          </cell>
          <cell r="N321">
            <v>0.136743</v>
          </cell>
          <cell r="O321">
            <v>1.8153974828739843</v>
          </cell>
        </row>
        <row r="322">
          <cell r="F322">
            <v>24311</v>
          </cell>
          <cell r="G322" t="str">
            <v xml:space="preserve">11 KV SANSKAR                 </v>
          </cell>
          <cell r="H322" t="str">
            <v>INDU</v>
          </cell>
          <cell r="I322" t="str">
            <v>MX</v>
          </cell>
          <cell r="J322">
            <v>2.23</v>
          </cell>
          <cell r="K322">
            <v>-4.2699999999999996</v>
          </cell>
          <cell r="L322">
            <v>13.082599999999999</v>
          </cell>
          <cell r="M322">
            <v>13.697241999999999</v>
          </cell>
          <cell r="N322">
            <v>-0.61464200000000002</v>
          </cell>
          <cell r="O322">
            <v>-4.6981639735220826</v>
          </cell>
        </row>
        <row r="323">
          <cell r="F323">
            <v>24312</v>
          </cell>
          <cell r="G323" t="str">
            <v xml:space="preserve">11 KV MAHAVIR                 </v>
          </cell>
          <cell r="H323" t="str">
            <v>INDU</v>
          </cell>
          <cell r="I323" t="str">
            <v>MX</v>
          </cell>
          <cell r="J323">
            <v>4.3600000000000003</v>
          </cell>
          <cell r="K323">
            <v>1.02</v>
          </cell>
          <cell r="L323">
            <v>21.417200000000001</v>
          </cell>
          <cell r="M323">
            <v>20.13852</v>
          </cell>
          <cell r="N323">
            <v>1.27868</v>
          </cell>
          <cell r="O323">
            <v>5.9703415946062046</v>
          </cell>
        </row>
        <row r="324">
          <cell r="F324">
            <v>24313</v>
          </cell>
          <cell r="G324" t="str">
            <v xml:space="preserve">11 KV RUSHABH                 </v>
          </cell>
          <cell r="H324" t="str">
            <v>INDU</v>
          </cell>
          <cell r="I324" t="str">
            <v>MX</v>
          </cell>
          <cell r="J324">
            <v>4.12</v>
          </cell>
          <cell r="K324">
            <v>-0.55000000000000004</v>
          </cell>
          <cell r="L324">
            <v>11.321</v>
          </cell>
          <cell r="M324">
            <v>11.031272</v>
          </cell>
          <cell r="N324">
            <v>0.28972799999999999</v>
          </cell>
          <cell r="O324">
            <v>2.5592085504814062</v>
          </cell>
        </row>
        <row r="325">
          <cell r="F325">
            <v>24315</v>
          </cell>
          <cell r="G325" t="str">
            <v xml:space="preserve">11 KV VIDHATA                 </v>
          </cell>
          <cell r="H325" t="str">
            <v>INDU</v>
          </cell>
          <cell r="I325" t="str">
            <v>LT</v>
          </cell>
          <cell r="J325">
            <v>6.62</v>
          </cell>
          <cell r="K325">
            <v>-0.08</v>
          </cell>
          <cell r="L325">
            <v>12.7624</v>
          </cell>
          <cell r="M325">
            <v>12.522330999999999</v>
          </cell>
          <cell r="N325">
            <v>0.240069</v>
          </cell>
          <cell r="O325">
            <v>1.8810646900269541</v>
          </cell>
        </row>
        <row r="326">
          <cell r="F326">
            <v>24316</v>
          </cell>
          <cell r="G326" t="str">
            <v xml:space="preserve">11 KV JAY BHARAT              </v>
          </cell>
          <cell r="H326" t="str">
            <v>INDU</v>
          </cell>
          <cell r="I326" t="str">
            <v>LT</v>
          </cell>
          <cell r="J326">
            <v>4.46</v>
          </cell>
          <cell r="K326">
            <v>-0.09</v>
          </cell>
          <cell r="L326">
            <v>10.6248</v>
          </cell>
          <cell r="M326">
            <v>10.409642</v>
          </cell>
          <cell r="N326">
            <v>0.21515799999999999</v>
          </cell>
          <cell r="O326">
            <v>2.0250545892628566</v>
          </cell>
        </row>
        <row r="327">
          <cell r="F327">
            <v>24318</v>
          </cell>
          <cell r="G327" t="str">
            <v xml:space="preserve">11 KV VALTHAN                 </v>
          </cell>
          <cell r="H327" t="str">
            <v xml:space="preserve">JGY </v>
          </cell>
          <cell r="I327" t="str">
            <v>LT</v>
          </cell>
          <cell r="J327">
            <v>9.1199999999999992</v>
          </cell>
          <cell r="K327">
            <v>10.85</v>
          </cell>
          <cell r="L327">
            <v>7.3773999999999997</v>
          </cell>
          <cell r="M327">
            <v>5.908785</v>
          </cell>
          <cell r="N327">
            <v>1.468615</v>
          </cell>
          <cell r="O327">
            <v>19.906945536367825</v>
          </cell>
        </row>
        <row r="328">
          <cell r="F328">
            <v>24319</v>
          </cell>
          <cell r="G328" t="str">
            <v xml:space="preserve">11 KV LADVI                   </v>
          </cell>
          <cell r="H328" t="str">
            <v xml:space="preserve">JGY </v>
          </cell>
          <cell r="I328" t="str">
            <v>LT</v>
          </cell>
          <cell r="J328">
            <v>5.83</v>
          </cell>
          <cell r="K328">
            <v>7.94</v>
          </cell>
          <cell r="L328">
            <v>2.5335000000000001</v>
          </cell>
          <cell r="M328">
            <v>2.2201569999999999</v>
          </cell>
          <cell r="N328">
            <v>0.31334299999999998</v>
          </cell>
          <cell r="O328">
            <v>12.367988948095521</v>
          </cell>
        </row>
        <row r="329">
          <cell r="F329">
            <v>24321</v>
          </cell>
          <cell r="G329" t="str">
            <v xml:space="preserve">11 KV VARELI                  </v>
          </cell>
          <cell r="H329" t="str">
            <v xml:space="preserve">JGY </v>
          </cell>
          <cell r="I329" t="str">
            <v>LT</v>
          </cell>
          <cell r="J329">
            <v>5.28</v>
          </cell>
          <cell r="K329">
            <v>12.63</v>
          </cell>
          <cell r="L329">
            <v>7.7507999999999999</v>
          </cell>
          <cell r="M329">
            <v>6.8512700000000004</v>
          </cell>
          <cell r="N329">
            <v>0.89953000000000005</v>
          </cell>
          <cell r="O329">
            <v>11.605640708055942</v>
          </cell>
        </row>
        <row r="330">
          <cell r="F330">
            <v>24322</v>
          </cell>
          <cell r="G330" t="str">
            <v xml:space="preserve">11 KV SUBH LAXMI              </v>
          </cell>
          <cell r="H330" t="str">
            <v>INDU</v>
          </cell>
          <cell r="I330" t="str">
            <v>LT</v>
          </cell>
          <cell r="J330">
            <v>3.56</v>
          </cell>
          <cell r="K330">
            <v>-1.04</v>
          </cell>
          <cell r="L330">
            <v>8.0688999999999993</v>
          </cell>
          <cell r="M330">
            <v>7.9434060000000004</v>
          </cell>
          <cell r="N330">
            <v>0.12549399999999999</v>
          </cell>
          <cell r="O330">
            <v>1.5552801497106172</v>
          </cell>
        </row>
        <row r="331">
          <cell r="F331">
            <v>24323</v>
          </cell>
          <cell r="G331" t="str">
            <v xml:space="preserve">11 KV BINDAL                  </v>
          </cell>
          <cell r="H331" t="str">
            <v>INDU</v>
          </cell>
          <cell r="I331" t="str">
            <v>MX</v>
          </cell>
          <cell r="J331">
            <v>2.2799999999999998</v>
          </cell>
          <cell r="K331">
            <v>-0.6</v>
          </cell>
          <cell r="L331">
            <v>8.0852000000000004</v>
          </cell>
          <cell r="M331">
            <v>8.0064030000000006</v>
          </cell>
          <cell r="N331">
            <v>7.8797000000000006E-2</v>
          </cell>
          <cell r="O331">
            <v>0.97458318903675856</v>
          </cell>
        </row>
        <row r="332">
          <cell r="F332">
            <v>24324</v>
          </cell>
          <cell r="G332" t="str">
            <v xml:space="preserve">11 KV BHURIGAM                </v>
          </cell>
          <cell r="H332" t="str">
            <v>INDU</v>
          </cell>
          <cell r="I332" t="str">
            <v>LT</v>
          </cell>
          <cell r="J332">
            <v>4.68</v>
          </cell>
          <cell r="K332">
            <v>-1</v>
          </cell>
          <cell r="L332">
            <v>12.18483</v>
          </cell>
          <cell r="M332">
            <v>11.998455999999999</v>
          </cell>
          <cell r="N332">
            <v>0.18637400000000001</v>
          </cell>
          <cell r="O332">
            <v>1.5295576548872656</v>
          </cell>
        </row>
        <row r="333">
          <cell r="F333">
            <v>24326</v>
          </cell>
          <cell r="G333" t="str">
            <v xml:space="preserve">11KV GAGAN                    </v>
          </cell>
          <cell r="H333" t="str">
            <v>INDU</v>
          </cell>
          <cell r="I333" t="str">
            <v>LT</v>
          </cell>
          <cell r="J333">
            <v>5.75</v>
          </cell>
          <cell r="K333">
            <v>0</v>
          </cell>
          <cell r="L333">
            <v>1.7561</v>
          </cell>
          <cell r="M333">
            <v>1.763887</v>
          </cell>
          <cell r="N333">
            <v>-7.7869999999999997E-3</v>
          </cell>
          <cell r="O333">
            <v>-0.44342577301975972</v>
          </cell>
        </row>
        <row r="334">
          <cell r="F334">
            <v>24402</v>
          </cell>
          <cell r="G334" t="str">
            <v xml:space="preserve">11 KV GANGADHARA              </v>
          </cell>
          <cell r="H334" t="str">
            <v xml:space="preserve">JGY </v>
          </cell>
          <cell r="I334" t="str">
            <v>LT</v>
          </cell>
          <cell r="J334">
            <v>11.16</v>
          </cell>
          <cell r="K334">
            <v>8.2799999999999994</v>
          </cell>
          <cell r="L334">
            <v>11.37884</v>
          </cell>
          <cell r="M334">
            <v>10.057002000000001</v>
          </cell>
          <cell r="N334">
            <v>1.3218380000000001</v>
          </cell>
          <cell r="O334">
            <v>11.616632275346168</v>
          </cell>
        </row>
        <row r="335">
          <cell r="F335">
            <v>24403</v>
          </cell>
          <cell r="G335" t="str">
            <v xml:space="preserve">11 KV BAMROLI                 </v>
          </cell>
          <cell r="H335" t="str">
            <v>ADOM</v>
          </cell>
          <cell r="I335" t="str">
            <v>LT</v>
          </cell>
          <cell r="J335">
            <v>10.029999999999999</v>
          </cell>
          <cell r="K335">
            <v>-52.48</v>
          </cell>
          <cell r="L335">
            <v>2.3043200000000001</v>
          </cell>
          <cell r="M335">
            <v>3.1656749999999998</v>
          </cell>
          <cell r="N335">
            <v>-0.86135499999999998</v>
          </cell>
          <cell r="O335">
            <v>-37.380007985002081</v>
          </cell>
        </row>
        <row r="336">
          <cell r="F336">
            <v>24404</v>
          </cell>
          <cell r="G336" t="str">
            <v xml:space="preserve">11 KV UMRAKH                  </v>
          </cell>
          <cell r="H336" t="str">
            <v>ADOM</v>
          </cell>
          <cell r="I336" t="str">
            <v>LT</v>
          </cell>
          <cell r="J336">
            <v>8.5</v>
          </cell>
          <cell r="K336">
            <v>-36.950000000000003</v>
          </cell>
          <cell r="L336">
            <v>1.52891</v>
          </cell>
          <cell r="M336">
            <v>1.6466099999999999</v>
          </cell>
          <cell r="N336">
            <v>-0.1177</v>
          </cell>
          <cell r="O336">
            <v>-7.6982948636610393</v>
          </cell>
        </row>
        <row r="337">
          <cell r="F337">
            <v>24405</v>
          </cell>
          <cell r="G337" t="str">
            <v xml:space="preserve">11 KV JETPUR                  </v>
          </cell>
          <cell r="H337" t="str">
            <v>ADOM</v>
          </cell>
          <cell r="I337" t="str">
            <v>LT</v>
          </cell>
          <cell r="J337">
            <v>12.56</v>
          </cell>
          <cell r="K337">
            <v>-47.07</v>
          </cell>
          <cell r="L337">
            <v>3.3550599999999999</v>
          </cell>
          <cell r="M337">
            <v>3.8080919999999998</v>
          </cell>
          <cell r="N337">
            <v>-0.45303199999999999</v>
          </cell>
          <cell r="O337">
            <v>-13.50294778632871</v>
          </cell>
        </row>
        <row r="338">
          <cell r="F338">
            <v>24406</v>
          </cell>
          <cell r="G338" t="str">
            <v xml:space="preserve">11 KV TAJPORE                 </v>
          </cell>
          <cell r="H338" t="str">
            <v xml:space="preserve">JGY </v>
          </cell>
          <cell r="I338" t="str">
            <v>LT</v>
          </cell>
          <cell r="J338">
            <v>7.63</v>
          </cell>
          <cell r="K338">
            <v>0.64</v>
          </cell>
          <cell r="L338">
            <v>3.5453899999999998</v>
          </cell>
          <cell r="M338">
            <v>3.2594820000000002</v>
          </cell>
          <cell r="N338">
            <v>0.285908</v>
          </cell>
          <cell r="O338">
            <v>8.0642186050053724</v>
          </cell>
        </row>
        <row r="339">
          <cell r="F339">
            <v>24407</v>
          </cell>
          <cell r="G339" t="str">
            <v xml:space="preserve">11 KV DHAMDOD-LUMBHA          </v>
          </cell>
          <cell r="H339" t="str">
            <v>ADOM</v>
          </cell>
          <cell r="I339" t="str">
            <v>LT</v>
          </cell>
          <cell r="J339">
            <v>2.59</v>
          </cell>
          <cell r="K339">
            <v>-1.42</v>
          </cell>
          <cell r="L339">
            <v>3.7320229999999999</v>
          </cell>
          <cell r="M339">
            <v>3.498615</v>
          </cell>
          <cell r="N339">
            <v>0.233408</v>
          </cell>
          <cell r="O339">
            <v>6.2541951108018363</v>
          </cell>
        </row>
        <row r="340">
          <cell r="F340">
            <v>24408</v>
          </cell>
          <cell r="G340" t="str">
            <v xml:space="preserve">11 KV BABEN                   </v>
          </cell>
          <cell r="H340" t="str">
            <v>URBN</v>
          </cell>
          <cell r="I340" t="str">
            <v>MX</v>
          </cell>
          <cell r="J340">
            <v>10.71</v>
          </cell>
          <cell r="K340">
            <v>4.17</v>
          </cell>
          <cell r="L340">
            <v>14.50802</v>
          </cell>
          <cell r="M340">
            <v>13.90038</v>
          </cell>
          <cell r="N340">
            <v>0.60763999999999996</v>
          </cell>
          <cell r="O340">
            <v>4.1883041242016485</v>
          </cell>
        </row>
        <row r="341">
          <cell r="F341">
            <v>24410</v>
          </cell>
          <cell r="G341" t="str">
            <v xml:space="preserve">11 KV VANESHA                 </v>
          </cell>
          <cell r="H341" t="str">
            <v>ADOM</v>
          </cell>
          <cell r="I341" t="str">
            <v>LT</v>
          </cell>
          <cell r="J341">
            <v>11.06</v>
          </cell>
          <cell r="K341">
            <v>-9.85</v>
          </cell>
          <cell r="L341">
            <v>4.0441200000000004</v>
          </cell>
          <cell r="M341">
            <v>4.083132</v>
          </cell>
          <cell r="N341">
            <v>-3.9011999999999998E-2</v>
          </cell>
          <cell r="O341">
            <v>-0.96465980237975135</v>
          </cell>
        </row>
        <row r="342">
          <cell r="F342">
            <v>24411</v>
          </cell>
          <cell r="G342" t="str">
            <v xml:space="preserve">11 KV BARDOLI TOWN            </v>
          </cell>
          <cell r="H342" t="str">
            <v>URBN</v>
          </cell>
          <cell r="I342" t="str">
            <v>LT</v>
          </cell>
          <cell r="J342">
            <v>5.89</v>
          </cell>
          <cell r="K342">
            <v>9.64</v>
          </cell>
          <cell r="L342">
            <v>15.56808</v>
          </cell>
          <cell r="M342">
            <v>14.285914</v>
          </cell>
          <cell r="N342">
            <v>1.2821659999999999</v>
          </cell>
          <cell r="O342">
            <v>8.2358646666769442</v>
          </cell>
        </row>
        <row r="343">
          <cell r="F343">
            <v>24413</v>
          </cell>
          <cell r="G343" t="str">
            <v xml:space="preserve">11 KV SARDAR TOWN             </v>
          </cell>
          <cell r="H343" t="str">
            <v>URBN</v>
          </cell>
          <cell r="I343" t="str">
            <v>MX</v>
          </cell>
          <cell r="J343">
            <v>6.96</v>
          </cell>
          <cell r="K343">
            <v>2.84</v>
          </cell>
          <cell r="L343">
            <v>14.806319999999999</v>
          </cell>
          <cell r="M343">
            <v>13.697562</v>
          </cell>
          <cell r="N343">
            <v>1.1087579999999999</v>
          </cell>
          <cell r="O343">
            <v>7.4884103544972689</v>
          </cell>
        </row>
        <row r="344">
          <cell r="F344">
            <v>24414</v>
          </cell>
          <cell r="G344" t="str">
            <v xml:space="preserve">11 KV KHALI                   </v>
          </cell>
          <cell r="H344" t="str">
            <v>ADOM</v>
          </cell>
          <cell r="I344" t="str">
            <v>LT</v>
          </cell>
          <cell r="J344">
            <v>6.12</v>
          </cell>
          <cell r="K344">
            <v>-502.19</v>
          </cell>
          <cell r="L344">
            <v>9.4707E-2</v>
          </cell>
          <cell r="M344">
            <v>9.3812999999999994E-2</v>
          </cell>
          <cell r="N344">
            <v>8.9400000000000005E-4</v>
          </cell>
          <cell r="O344">
            <v>0.9439640153314961</v>
          </cell>
        </row>
        <row r="345">
          <cell r="F345">
            <v>24415</v>
          </cell>
          <cell r="G345" t="str">
            <v xml:space="preserve">11 KV JALARAM TOWN            </v>
          </cell>
          <cell r="H345" t="str">
            <v>URBN</v>
          </cell>
          <cell r="I345" t="str">
            <v>MX</v>
          </cell>
          <cell r="J345">
            <v>4.47</v>
          </cell>
          <cell r="K345">
            <v>6.56</v>
          </cell>
          <cell r="L345">
            <v>12.921659999999999</v>
          </cell>
          <cell r="M345">
            <v>12.347165</v>
          </cell>
          <cell r="N345">
            <v>0.57449499999999998</v>
          </cell>
          <cell r="O345">
            <v>4.4459844942522864</v>
          </cell>
        </row>
        <row r="346">
          <cell r="F346">
            <v>24417</v>
          </cell>
          <cell r="G346" t="str">
            <v xml:space="preserve">11 KV BHARKADEVI              </v>
          </cell>
          <cell r="H346" t="str">
            <v>INDU</v>
          </cell>
          <cell r="I346" t="str">
            <v>LT</v>
          </cell>
          <cell r="J346">
            <v>7.0000000000000007E-2</v>
          </cell>
          <cell r="K346">
            <v>-1.3</v>
          </cell>
          <cell r="L346">
            <v>1.6339399999999999</v>
          </cell>
          <cell r="M346">
            <v>1.57945</v>
          </cell>
          <cell r="N346">
            <v>5.4489999999999997E-2</v>
          </cell>
          <cell r="O346">
            <v>3.3348837778621001</v>
          </cell>
        </row>
        <row r="347">
          <cell r="F347">
            <v>24418</v>
          </cell>
          <cell r="G347" t="str">
            <v xml:space="preserve">11KV NADIDA                   </v>
          </cell>
          <cell r="H347" t="str">
            <v>ADOM</v>
          </cell>
          <cell r="I347" t="str">
            <v>LT</v>
          </cell>
          <cell r="J347">
            <v>8.25</v>
          </cell>
          <cell r="K347">
            <v>0</v>
          </cell>
          <cell r="L347">
            <v>0</v>
          </cell>
          <cell r="M347">
            <v>0</v>
          </cell>
          <cell r="N347">
            <v>0</v>
          </cell>
          <cell r="O347">
            <v>0</v>
          </cell>
        </row>
        <row r="348">
          <cell r="F348">
            <v>24501</v>
          </cell>
          <cell r="G348" t="str">
            <v xml:space="preserve">11KV SARITANAGAR              </v>
          </cell>
          <cell r="H348" t="str">
            <v>URBN</v>
          </cell>
          <cell r="I348" t="str">
            <v>LT</v>
          </cell>
          <cell r="J348">
            <v>7.54</v>
          </cell>
          <cell r="K348">
            <v>3.22</v>
          </cell>
          <cell r="L348">
            <v>10.771193999999999</v>
          </cell>
          <cell r="M348">
            <v>9.9480470000000008</v>
          </cell>
          <cell r="N348">
            <v>0.82314699999999996</v>
          </cell>
          <cell r="O348">
            <v>7.6421146996331144</v>
          </cell>
        </row>
        <row r="349">
          <cell r="F349">
            <v>24502</v>
          </cell>
          <cell r="G349" t="str">
            <v xml:space="preserve">11KV BEDKUVA                  </v>
          </cell>
          <cell r="H349" t="str">
            <v xml:space="preserve">JGY </v>
          </cell>
          <cell r="I349" t="str">
            <v>MX</v>
          </cell>
          <cell r="J349">
            <v>6.49</v>
          </cell>
          <cell r="K349">
            <v>18.600000000000001</v>
          </cell>
          <cell r="L349">
            <v>5.63626</v>
          </cell>
          <cell r="M349">
            <v>4.3259550000000004</v>
          </cell>
          <cell r="N349">
            <v>1.3103050000000001</v>
          </cell>
          <cell r="O349">
            <v>23.24777423326816</v>
          </cell>
        </row>
        <row r="350">
          <cell r="F350">
            <v>24503</v>
          </cell>
          <cell r="G350" t="str">
            <v xml:space="preserve">11 KV LOTARVA                 </v>
          </cell>
          <cell r="H350" t="str">
            <v>ADOM</v>
          </cell>
          <cell r="I350" t="str">
            <v>LT</v>
          </cell>
          <cell r="J350">
            <v>12.91</v>
          </cell>
          <cell r="K350">
            <v>17.41</v>
          </cell>
          <cell r="L350">
            <v>1.4277</v>
          </cell>
          <cell r="M350">
            <v>1.183991</v>
          </cell>
          <cell r="N350">
            <v>0.24370900000000001</v>
          </cell>
          <cell r="O350">
            <v>17.070042726062898</v>
          </cell>
        </row>
        <row r="351">
          <cell r="F351">
            <v>24504</v>
          </cell>
          <cell r="G351" t="str">
            <v xml:space="preserve">11 KV KAPURA                  </v>
          </cell>
          <cell r="H351" t="str">
            <v>ADOM</v>
          </cell>
          <cell r="I351" t="str">
            <v>LT</v>
          </cell>
          <cell r="J351">
            <v>12.57</v>
          </cell>
          <cell r="K351">
            <v>3.29</v>
          </cell>
          <cell r="L351">
            <v>2.6033140000000001</v>
          </cell>
          <cell r="M351">
            <v>2.5135610000000002</v>
          </cell>
          <cell r="N351">
            <v>8.9752999999999999E-2</v>
          </cell>
          <cell r="O351">
            <v>3.4476440414026124</v>
          </cell>
        </row>
        <row r="352">
          <cell r="F352">
            <v>24506</v>
          </cell>
          <cell r="G352" t="str">
            <v xml:space="preserve">11 KV NAVODAY                 </v>
          </cell>
          <cell r="H352" t="str">
            <v xml:space="preserve">JGY </v>
          </cell>
          <cell r="I352" t="str">
            <v>MX</v>
          </cell>
          <cell r="J352">
            <v>4.4800000000000004</v>
          </cell>
          <cell r="K352">
            <v>29.16</v>
          </cell>
          <cell r="L352">
            <v>2.93614</v>
          </cell>
          <cell r="M352">
            <v>1.952548</v>
          </cell>
          <cell r="N352">
            <v>0.98359200000000002</v>
          </cell>
          <cell r="O352">
            <v>33.499492531010098</v>
          </cell>
        </row>
        <row r="353">
          <cell r="F353">
            <v>24508</v>
          </cell>
          <cell r="G353" t="str">
            <v xml:space="preserve">11 KV MANDAL                  </v>
          </cell>
          <cell r="H353" t="str">
            <v xml:space="preserve">JGY </v>
          </cell>
          <cell r="I353" t="str">
            <v>LT</v>
          </cell>
          <cell r="J353">
            <v>5.77</v>
          </cell>
          <cell r="K353">
            <v>10.29</v>
          </cell>
          <cell r="L353">
            <v>1.3293999999999999</v>
          </cell>
          <cell r="M353">
            <v>0.96989199999999998</v>
          </cell>
          <cell r="N353">
            <v>0.35950799999999999</v>
          </cell>
          <cell r="O353">
            <v>27.042876485632615</v>
          </cell>
        </row>
        <row r="354">
          <cell r="F354">
            <v>24509</v>
          </cell>
          <cell r="G354" t="str">
            <v xml:space="preserve">11 KV DOLARA                  </v>
          </cell>
          <cell r="H354" t="str">
            <v xml:space="preserve">JGY </v>
          </cell>
          <cell r="I354" t="str">
            <v>LT</v>
          </cell>
          <cell r="J354">
            <v>2.95</v>
          </cell>
          <cell r="K354">
            <v>40.76</v>
          </cell>
          <cell r="L354">
            <v>1.16967</v>
          </cell>
          <cell r="M354">
            <v>0.69053200000000003</v>
          </cell>
          <cell r="N354">
            <v>0.47913800000000001</v>
          </cell>
          <cell r="O354">
            <v>40.963519625193427</v>
          </cell>
        </row>
        <row r="355">
          <cell r="F355">
            <v>24510</v>
          </cell>
          <cell r="G355" t="str">
            <v xml:space="preserve">11 KV MUSA (GADAT)            </v>
          </cell>
          <cell r="H355" t="str">
            <v xml:space="preserve">JGY </v>
          </cell>
          <cell r="I355" t="str">
            <v>LT</v>
          </cell>
          <cell r="J355">
            <v>4.97</v>
          </cell>
          <cell r="K355">
            <v>10.39</v>
          </cell>
          <cell r="L355">
            <v>1.9876720000000001</v>
          </cell>
          <cell r="M355">
            <v>1.7903720000000001</v>
          </cell>
          <cell r="N355">
            <v>0.1973</v>
          </cell>
          <cell r="O355">
            <v>9.9261850043669178</v>
          </cell>
        </row>
        <row r="356">
          <cell r="F356">
            <v>24512</v>
          </cell>
          <cell r="G356" t="str">
            <v xml:space="preserve">11KV KARANJVEL                </v>
          </cell>
          <cell r="H356" t="str">
            <v>ADOM</v>
          </cell>
          <cell r="I356" t="str">
            <v>LT</v>
          </cell>
          <cell r="J356">
            <v>8.73</v>
          </cell>
          <cell r="K356">
            <v>18.03</v>
          </cell>
          <cell r="L356">
            <v>0.59836999999999996</v>
          </cell>
          <cell r="M356">
            <v>0.36736799999999997</v>
          </cell>
          <cell r="N356">
            <v>0.23100200000000001</v>
          </cell>
          <cell r="O356">
            <v>38.605210822735096</v>
          </cell>
        </row>
        <row r="357">
          <cell r="F357">
            <v>24513</v>
          </cell>
          <cell r="G357" t="str">
            <v xml:space="preserve">11 KV CHORVAD                 </v>
          </cell>
          <cell r="H357" t="str">
            <v>ADOM</v>
          </cell>
          <cell r="I357" t="str">
            <v>LT</v>
          </cell>
          <cell r="J357">
            <v>11.46</v>
          </cell>
          <cell r="K357">
            <v>4.4400000000000004</v>
          </cell>
          <cell r="L357">
            <v>0.21332999999999999</v>
          </cell>
          <cell r="M357">
            <v>0.19936599999999999</v>
          </cell>
          <cell r="N357">
            <v>1.3964000000000001E-2</v>
          </cell>
          <cell r="O357">
            <v>6.5457272769887034</v>
          </cell>
        </row>
        <row r="358">
          <cell r="F358">
            <v>24514</v>
          </cell>
          <cell r="G358" t="str">
            <v xml:space="preserve">11 KV SEVASADAN               </v>
          </cell>
          <cell r="H358" t="str">
            <v>URBN</v>
          </cell>
          <cell r="I358" t="str">
            <v>LT</v>
          </cell>
          <cell r="J358">
            <v>6.06</v>
          </cell>
          <cell r="K358">
            <v>1.7</v>
          </cell>
          <cell r="L358">
            <v>1.0762799999999999</v>
          </cell>
          <cell r="M358">
            <v>1.047828</v>
          </cell>
          <cell r="N358">
            <v>2.8452000000000002E-2</v>
          </cell>
          <cell r="O358">
            <v>2.6435500055747574</v>
          </cell>
        </row>
        <row r="359">
          <cell r="F359">
            <v>24701</v>
          </cell>
          <cell r="G359" t="str">
            <v xml:space="preserve">11KV PIPLOD                   </v>
          </cell>
          <cell r="H359" t="str">
            <v>ADOM</v>
          </cell>
          <cell r="I359" t="str">
            <v>LT</v>
          </cell>
          <cell r="J359">
            <v>25.18</v>
          </cell>
          <cell r="K359">
            <v>29.88</v>
          </cell>
          <cell r="L359">
            <v>4.2659000000000002</v>
          </cell>
          <cell r="M359">
            <v>3.3415889999999999</v>
          </cell>
          <cell r="N359">
            <v>0.92431099999999999</v>
          </cell>
          <cell r="O359">
            <v>21.667432429264633</v>
          </cell>
        </row>
        <row r="360">
          <cell r="F360">
            <v>24702</v>
          </cell>
          <cell r="G360" t="str">
            <v xml:space="preserve">11 KV KUKERMUNDA              </v>
          </cell>
          <cell r="H360" t="str">
            <v>ADOM</v>
          </cell>
          <cell r="I360" t="str">
            <v>LT</v>
          </cell>
          <cell r="J360">
            <v>16.14</v>
          </cell>
          <cell r="K360">
            <v>64.099999999999994</v>
          </cell>
          <cell r="L360">
            <v>1.9689000000000001</v>
          </cell>
          <cell r="M360">
            <v>0.71485299999999996</v>
          </cell>
          <cell r="N360">
            <v>1.2540469999999999</v>
          </cell>
          <cell r="O360">
            <v>63.69277261415003</v>
          </cell>
        </row>
        <row r="361">
          <cell r="F361">
            <v>24703</v>
          </cell>
          <cell r="G361" t="str">
            <v xml:space="preserve">11 KV KHODADA                 </v>
          </cell>
          <cell r="H361" t="str">
            <v xml:space="preserve">JGY </v>
          </cell>
          <cell r="I361" t="str">
            <v>LT</v>
          </cell>
          <cell r="J361">
            <v>6.37</v>
          </cell>
          <cell r="K361">
            <v>52.42</v>
          </cell>
          <cell r="L361">
            <v>2.9061400000000002</v>
          </cell>
          <cell r="M361">
            <v>1.425365</v>
          </cell>
          <cell r="N361">
            <v>1.480775</v>
          </cell>
          <cell r="O361">
            <v>50.953326405472552</v>
          </cell>
        </row>
        <row r="362">
          <cell r="F362">
            <v>24704</v>
          </cell>
          <cell r="G362" t="str">
            <v xml:space="preserve">11 KV PISHAVER                </v>
          </cell>
          <cell r="H362" t="str">
            <v>ADOM</v>
          </cell>
          <cell r="I362" t="str">
            <v>LT</v>
          </cell>
          <cell r="J362">
            <v>18.260000000000002</v>
          </cell>
          <cell r="K362">
            <v>43.58</v>
          </cell>
          <cell r="L362">
            <v>3.8881899999999998</v>
          </cell>
          <cell r="M362">
            <v>1.9853479999999999</v>
          </cell>
          <cell r="N362">
            <v>1.9028419999999999</v>
          </cell>
          <cell r="O362">
            <v>48.93901789778792</v>
          </cell>
        </row>
        <row r="363">
          <cell r="F363">
            <v>24705</v>
          </cell>
          <cell r="G363" t="str">
            <v xml:space="preserve">11 KV KAVTHA W/W FDR.         </v>
          </cell>
          <cell r="H363" t="str">
            <v xml:space="preserve">JGY </v>
          </cell>
          <cell r="I363" t="str">
            <v>LT</v>
          </cell>
          <cell r="J363">
            <v>3.75</v>
          </cell>
          <cell r="K363">
            <v>49.68</v>
          </cell>
          <cell r="L363">
            <v>3.2400199999999999</v>
          </cell>
          <cell r="M363">
            <v>1.4859929999999999</v>
          </cell>
          <cell r="N363">
            <v>1.754027</v>
          </cell>
          <cell r="O363">
            <v>54.136301627767729</v>
          </cell>
        </row>
        <row r="364">
          <cell r="F364">
            <v>24706</v>
          </cell>
          <cell r="G364" t="str">
            <v xml:space="preserve">11 KV TELE.EXCH(NIZER)        </v>
          </cell>
          <cell r="H364" t="str">
            <v>URBN</v>
          </cell>
          <cell r="I364" t="str">
            <v>LT</v>
          </cell>
          <cell r="J364">
            <v>4.7300000000000004</v>
          </cell>
          <cell r="K364">
            <v>13.73</v>
          </cell>
          <cell r="L364">
            <v>3.0044200000000001</v>
          </cell>
          <cell r="M364">
            <v>2.65211</v>
          </cell>
          <cell r="N364">
            <v>0.35231000000000001</v>
          </cell>
          <cell r="O364">
            <v>11.726389785715712</v>
          </cell>
        </row>
        <row r="365">
          <cell r="F365">
            <v>24707</v>
          </cell>
          <cell r="G365" t="str">
            <v xml:space="preserve">11 KV BORDA                   </v>
          </cell>
          <cell r="H365" t="str">
            <v>ADOM</v>
          </cell>
          <cell r="I365" t="str">
            <v>LT</v>
          </cell>
          <cell r="J365">
            <v>12.13</v>
          </cell>
          <cell r="K365">
            <v>61.65</v>
          </cell>
          <cell r="L365">
            <v>3.0646399999999998</v>
          </cell>
          <cell r="M365">
            <v>1.6484529999999999</v>
          </cell>
          <cell r="N365">
            <v>1.4161870000000001</v>
          </cell>
          <cell r="O365">
            <v>46.210550015662527</v>
          </cell>
        </row>
        <row r="366">
          <cell r="F366">
            <v>24708</v>
          </cell>
          <cell r="G366" t="str">
            <v xml:space="preserve">11 KV SHELU                   </v>
          </cell>
          <cell r="H366" t="str">
            <v>ADOM</v>
          </cell>
          <cell r="I366" t="str">
            <v>LT</v>
          </cell>
          <cell r="J366">
            <v>29.21</v>
          </cell>
          <cell r="K366">
            <v>30.37</v>
          </cell>
          <cell r="L366">
            <v>3.87066</v>
          </cell>
          <cell r="M366">
            <v>3.2123629999999999</v>
          </cell>
          <cell r="N366">
            <v>0.65829700000000002</v>
          </cell>
          <cell r="O366">
            <v>17.007357918287838</v>
          </cell>
        </row>
        <row r="367">
          <cell r="F367">
            <v>24710</v>
          </cell>
          <cell r="G367" t="str">
            <v xml:space="preserve">11 KV SARVALA                 </v>
          </cell>
          <cell r="H367" t="str">
            <v xml:space="preserve">JGY </v>
          </cell>
          <cell r="I367" t="str">
            <v>LT</v>
          </cell>
          <cell r="J367">
            <v>9.1300000000000008</v>
          </cell>
          <cell r="K367">
            <v>61.06</v>
          </cell>
          <cell r="L367">
            <v>4.4996600000000004</v>
          </cell>
          <cell r="M367">
            <v>1.824384</v>
          </cell>
          <cell r="N367">
            <v>2.6752760000000002</v>
          </cell>
          <cell r="O367">
            <v>59.455069938617584</v>
          </cell>
        </row>
        <row r="368">
          <cell r="F368">
            <v>24711</v>
          </cell>
          <cell r="G368" t="str">
            <v xml:space="preserve">11 KV VELDA AG                </v>
          </cell>
          <cell r="H368" t="str">
            <v>ADOM</v>
          </cell>
          <cell r="I368" t="str">
            <v>LT</v>
          </cell>
          <cell r="J368">
            <v>13.77</v>
          </cell>
          <cell r="K368">
            <v>34.22</v>
          </cell>
          <cell r="L368">
            <v>2.1233399999999998</v>
          </cell>
          <cell r="M368">
            <v>1.6306579999999999</v>
          </cell>
          <cell r="N368">
            <v>0.49268200000000001</v>
          </cell>
          <cell r="O368">
            <v>23.203161057579099</v>
          </cell>
        </row>
        <row r="369">
          <cell r="F369">
            <v>24802</v>
          </cell>
          <cell r="G369" t="str">
            <v xml:space="preserve">11 KV SAROLI                  </v>
          </cell>
          <cell r="H369" t="str">
            <v>ADOM</v>
          </cell>
          <cell r="I369" t="str">
            <v>LT</v>
          </cell>
          <cell r="J369">
            <v>13.08</v>
          </cell>
          <cell r="K369">
            <v>-32.21</v>
          </cell>
          <cell r="L369">
            <v>0.42566199999999998</v>
          </cell>
          <cell r="M369">
            <v>0.65358099999999997</v>
          </cell>
          <cell r="N369">
            <v>-0.22791900000000001</v>
          </cell>
          <cell r="O369">
            <v>-53.544596416875365</v>
          </cell>
        </row>
        <row r="370">
          <cell r="F370">
            <v>24803</v>
          </cell>
          <cell r="G370" t="str">
            <v xml:space="preserve">11 KV OLPAD                   </v>
          </cell>
          <cell r="H370" t="str">
            <v>URBN</v>
          </cell>
          <cell r="I370" t="str">
            <v>MX</v>
          </cell>
          <cell r="J370">
            <v>12.47</v>
          </cell>
          <cell r="K370">
            <v>2.0699999999999998</v>
          </cell>
          <cell r="L370">
            <v>10.29364</v>
          </cell>
          <cell r="M370">
            <v>10.449187</v>
          </cell>
          <cell r="N370">
            <v>-0.15554699999999999</v>
          </cell>
          <cell r="O370">
            <v>-1.5110981149525338</v>
          </cell>
        </row>
        <row r="371">
          <cell r="F371">
            <v>24804</v>
          </cell>
          <cell r="G371" t="str">
            <v xml:space="preserve">11 KV ONGC                    </v>
          </cell>
          <cell r="H371" t="str">
            <v>INDU</v>
          </cell>
          <cell r="I371" t="str">
            <v>MX</v>
          </cell>
          <cell r="J371">
            <v>4.53</v>
          </cell>
          <cell r="K371">
            <v>7.04</v>
          </cell>
          <cell r="L371">
            <v>10.040925</v>
          </cell>
          <cell r="M371">
            <v>8.8059069999999995</v>
          </cell>
          <cell r="N371">
            <v>1.2350179999999999</v>
          </cell>
          <cell r="O371">
            <v>12.299842892960559</v>
          </cell>
        </row>
        <row r="372">
          <cell r="F372">
            <v>24806</v>
          </cell>
          <cell r="G372" t="str">
            <v xml:space="preserve">11 KV MASMA                   </v>
          </cell>
          <cell r="H372" t="str">
            <v xml:space="preserve">JGY </v>
          </cell>
          <cell r="I372" t="str">
            <v>LT</v>
          </cell>
          <cell r="J372">
            <v>15.16</v>
          </cell>
          <cell r="K372">
            <v>15.07</v>
          </cell>
          <cell r="L372">
            <v>7.0656210000000002</v>
          </cell>
          <cell r="M372">
            <v>6.0847800000000003</v>
          </cell>
          <cell r="N372">
            <v>0.98084099999999996</v>
          </cell>
          <cell r="O372">
            <v>13.881879596995084</v>
          </cell>
        </row>
        <row r="373">
          <cell r="F373">
            <v>24807</v>
          </cell>
          <cell r="G373" t="str">
            <v xml:space="preserve">11 KV MOR BHAGVA              </v>
          </cell>
          <cell r="H373" t="str">
            <v xml:space="preserve">JGY </v>
          </cell>
          <cell r="I373" t="str">
            <v>LT</v>
          </cell>
          <cell r="J373">
            <v>13.19</v>
          </cell>
          <cell r="K373">
            <v>-1.98</v>
          </cell>
          <cell r="L373">
            <v>0.59474800000000005</v>
          </cell>
          <cell r="M373">
            <v>0.59233800000000003</v>
          </cell>
          <cell r="N373">
            <v>2.4099999999999998E-3</v>
          </cell>
          <cell r="O373">
            <v>0.40521363669991323</v>
          </cell>
        </row>
        <row r="374">
          <cell r="F374">
            <v>24808</v>
          </cell>
          <cell r="G374" t="str">
            <v xml:space="preserve">11 KV G.I.D.C                 </v>
          </cell>
          <cell r="H374" t="str">
            <v>GIDC</v>
          </cell>
          <cell r="I374" t="str">
            <v>MX</v>
          </cell>
          <cell r="J374">
            <v>6.29</v>
          </cell>
          <cell r="K374">
            <v>-3.19</v>
          </cell>
          <cell r="L374">
            <v>4.3886399999999997</v>
          </cell>
          <cell r="M374">
            <v>4.1975350000000002</v>
          </cell>
          <cell r="N374">
            <v>0.191105</v>
          </cell>
          <cell r="O374">
            <v>4.3545380801341649</v>
          </cell>
        </row>
        <row r="375">
          <cell r="F375">
            <v>24809</v>
          </cell>
          <cell r="G375" t="str">
            <v xml:space="preserve">11 KV BHARUNDI                </v>
          </cell>
          <cell r="H375" t="str">
            <v xml:space="preserve">JGY </v>
          </cell>
          <cell r="I375" t="str">
            <v>MX</v>
          </cell>
          <cell r="J375">
            <v>12.74</v>
          </cell>
          <cell r="K375">
            <v>7.83</v>
          </cell>
          <cell r="L375">
            <v>9.8170999999999999</v>
          </cell>
          <cell r="M375">
            <v>8.2977670000000003</v>
          </cell>
          <cell r="N375">
            <v>1.519333</v>
          </cell>
          <cell r="O375">
            <v>15.476393232217253</v>
          </cell>
        </row>
        <row r="376">
          <cell r="F376">
            <v>24810</v>
          </cell>
          <cell r="G376" t="str">
            <v xml:space="preserve">11 KV UMRACHHI                </v>
          </cell>
          <cell r="H376" t="str">
            <v xml:space="preserve">JGY </v>
          </cell>
          <cell r="I376" t="str">
            <v>MX</v>
          </cell>
          <cell r="J376">
            <v>25.64</v>
          </cell>
          <cell r="K376">
            <v>13.79</v>
          </cell>
          <cell r="L376">
            <v>5.6387900000000002</v>
          </cell>
          <cell r="M376">
            <v>5.3283389999999997</v>
          </cell>
          <cell r="N376">
            <v>0.31045099999999998</v>
          </cell>
          <cell r="O376">
            <v>5.505631527331218</v>
          </cell>
        </row>
        <row r="377">
          <cell r="F377">
            <v>24816</v>
          </cell>
          <cell r="G377" t="str">
            <v xml:space="preserve">11 KV DANDI                   </v>
          </cell>
          <cell r="H377" t="str">
            <v xml:space="preserve">JGY </v>
          </cell>
          <cell r="I377" t="str">
            <v>LT</v>
          </cell>
          <cell r="J377">
            <v>9.5500000000000007</v>
          </cell>
          <cell r="K377">
            <v>10.85</v>
          </cell>
          <cell r="L377">
            <v>8.90062</v>
          </cell>
          <cell r="M377">
            <v>7.7948950000000004</v>
          </cell>
          <cell r="N377">
            <v>1.1057250000000001</v>
          </cell>
          <cell r="O377">
            <v>12.423010981257486</v>
          </cell>
        </row>
        <row r="378">
          <cell r="F378">
            <v>24817</v>
          </cell>
          <cell r="G378" t="str">
            <v xml:space="preserve">11 KV SITHAN                  </v>
          </cell>
          <cell r="H378" t="str">
            <v>ADOM</v>
          </cell>
          <cell r="I378" t="str">
            <v>LT</v>
          </cell>
          <cell r="J378">
            <v>9.4</v>
          </cell>
          <cell r="K378">
            <v>-75.87</v>
          </cell>
          <cell r="L378">
            <v>0.2787</v>
          </cell>
          <cell r="M378">
            <v>0.46696500000000002</v>
          </cell>
          <cell r="N378">
            <v>-0.18826499999999999</v>
          </cell>
          <cell r="O378">
            <v>-67.551130247578044</v>
          </cell>
        </row>
        <row r="379">
          <cell r="F379">
            <v>24818</v>
          </cell>
          <cell r="G379" t="str">
            <v xml:space="preserve">11 KV TENA JGY                </v>
          </cell>
          <cell r="H379" t="str">
            <v xml:space="preserve">JGY </v>
          </cell>
          <cell r="I379" t="str">
            <v>LT</v>
          </cell>
          <cell r="J379">
            <v>15.32</v>
          </cell>
          <cell r="K379">
            <v>13.83</v>
          </cell>
          <cell r="L379">
            <v>5.9373699999999996</v>
          </cell>
          <cell r="M379">
            <v>5.210934</v>
          </cell>
          <cell r="N379">
            <v>0.72643599999999997</v>
          </cell>
          <cell r="O379">
            <v>12.234979460602927</v>
          </cell>
        </row>
        <row r="380">
          <cell r="F380">
            <v>24819</v>
          </cell>
          <cell r="G380" t="str">
            <v xml:space="preserve">11 KV MANDROI                 </v>
          </cell>
          <cell r="H380" t="str">
            <v xml:space="preserve">JGY </v>
          </cell>
          <cell r="I380" t="str">
            <v>MX</v>
          </cell>
          <cell r="J380">
            <v>15.86</v>
          </cell>
          <cell r="K380">
            <v>8.39</v>
          </cell>
          <cell r="L380">
            <v>1.0014000000000001</v>
          </cell>
          <cell r="M380">
            <v>1.0486260000000001</v>
          </cell>
          <cell r="N380">
            <v>-4.7225999999999997E-2</v>
          </cell>
          <cell r="O380">
            <v>-4.7159976033553024</v>
          </cell>
        </row>
        <row r="381">
          <cell r="F381">
            <v>24821</v>
          </cell>
          <cell r="G381" t="str">
            <v xml:space="preserve">11 KV HONEY                   </v>
          </cell>
          <cell r="H381" t="str">
            <v>INDU</v>
          </cell>
          <cell r="I381" t="str">
            <v>LT</v>
          </cell>
          <cell r="J381">
            <v>6.97</v>
          </cell>
          <cell r="K381">
            <v>2.08</v>
          </cell>
          <cell r="L381">
            <v>9.0155600000000007</v>
          </cell>
          <cell r="M381">
            <v>8.400487</v>
          </cell>
          <cell r="N381">
            <v>0.61507299999999998</v>
          </cell>
          <cell r="O381">
            <v>6.8223493604390635</v>
          </cell>
        </row>
        <row r="382">
          <cell r="F382">
            <v>24822</v>
          </cell>
          <cell r="G382" t="str">
            <v xml:space="preserve">11 KV KAVIS                   </v>
          </cell>
          <cell r="H382" t="str">
            <v xml:space="preserve">JGY </v>
          </cell>
          <cell r="I382" t="str">
            <v>LT</v>
          </cell>
          <cell r="J382">
            <v>5.63</v>
          </cell>
          <cell r="K382">
            <v>7.29</v>
          </cell>
          <cell r="L382">
            <v>5.58988</v>
          </cell>
          <cell r="M382">
            <v>5.1835420000000001</v>
          </cell>
          <cell r="N382">
            <v>0.40633799999999998</v>
          </cell>
          <cell r="O382">
            <v>7.2691721468081605</v>
          </cell>
        </row>
        <row r="383">
          <cell r="F383">
            <v>24823</v>
          </cell>
          <cell r="G383" t="str">
            <v xml:space="preserve">11 KV KANTHA SUGAR            </v>
          </cell>
          <cell r="H383" t="str">
            <v>URBN</v>
          </cell>
          <cell r="I383" t="str">
            <v>MX</v>
          </cell>
          <cell r="J383">
            <v>2.2000000000000002</v>
          </cell>
          <cell r="K383">
            <v>2.5</v>
          </cell>
          <cell r="L383">
            <v>7.27745</v>
          </cell>
          <cell r="M383">
            <v>6.8780970000000003</v>
          </cell>
          <cell r="N383">
            <v>0.39935300000000001</v>
          </cell>
          <cell r="O383">
            <v>5.487540278531629</v>
          </cell>
        </row>
        <row r="384">
          <cell r="F384">
            <v>24901</v>
          </cell>
          <cell r="G384" t="str">
            <v xml:space="preserve">11 KV MANDVI(T)               </v>
          </cell>
          <cell r="H384" t="str">
            <v>URBN</v>
          </cell>
          <cell r="I384" t="str">
            <v>LT</v>
          </cell>
          <cell r="J384">
            <v>9.51</v>
          </cell>
          <cell r="K384">
            <v>4.1500000000000004</v>
          </cell>
          <cell r="L384">
            <v>10.291299</v>
          </cell>
          <cell r="M384">
            <v>9.8440440000000002</v>
          </cell>
          <cell r="N384">
            <v>0.44725500000000001</v>
          </cell>
          <cell r="O384">
            <v>4.3459528286953866</v>
          </cell>
        </row>
        <row r="385">
          <cell r="F385">
            <v>24902</v>
          </cell>
          <cell r="G385" t="str">
            <v xml:space="preserve">11 KV AMALSADI                </v>
          </cell>
          <cell r="H385" t="str">
            <v>ADOM</v>
          </cell>
          <cell r="I385" t="str">
            <v>LT</v>
          </cell>
          <cell r="J385">
            <v>15.37</v>
          </cell>
          <cell r="K385">
            <v>49.37</v>
          </cell>
          <cell r="L385">
            <v>1.0241530000000001</v>
          </cell>
          <cell r="M385">
            <v>0.39940700000000001</v>
          </cell>
          <cell r="N385">
            <v>0.62474600000000002</v>
          </cell>
          <cell r="O385">
            <v>61.001237119844397</v>
          </cell>
        </row>
        <row r="386">
          <cell r="F386">
            <v>24903</v>
          </cell>
          <cell r="G386" t="str">
            <v xml:space="preserve">11 KV DEVGADH                 </v>
          </cell>
          <cell r="H386" t="str">
            <v>ADOM</v>
          </cell>
          <cell r="I386" t="str">
            <v>LT</v>
          </cell>
          <cell r="J386">
            <v>20.91</v>
          </cell>
          <cell r="K386">
            <v>53.66</v>
          </cell>
          <cell r="L386">
            <v>2.263509</v>
          </cell>
          <cell r="M386">
            <v>1.141324</v>
          </cell>
          <cell r="N386">
            <v>1.122185</v>
          </cell>
          <cell r="O386">
            <v>49.577227216679944</v>
          </cell>
        </row>
        <row r="387">
          <cell r="F387">
            <v>24905</v>
          </cell>
          <cell r="G387" t="str">
            <v xml:space="preserve">11 KV TARSADABAR              </v>
          </cell>
          <cell r="H387" t="str">
            <v>ADOM</v>
          </cell>
          <cell r="I387" t="str">
            <v>LT</v>
          </cell>
          <cell r="J387">
            <v>21.59</v>
          </cell>
          <cell r="K387">
            <v>48.69</v>
          </cell>
          <cell r="L387">
            <v>8.9404249999999994</v>
          </cell>
          <cell r="M387">
            <v>4.5550959999999998</v>
          </cell>
          <cell r="N387">
            <v>4.3853289999999996</v>
          </cell>
          <cell r="O387">
            <v>49.050565269548144</v>
          </cell>
        </row>
        <row r="388">
          <cell r="F388">
            <v>24906</v>
          </cell>
          <cell r="G388" t="str">
            <v xml:space="preserve">11 KV JAMANKUVA               </v>
          </cell>
          <cell r="H388" t="str">
            <v xml:space="preserve">JGY </v>
          </cell>
          <cell r="I388" t="str">
            <v>LT</v>
          </cell>
          <cell r="J388">
            <v>4.91</v>
          </cell>
          <cell r="K388">
            <v>26.03</v>
          </cell>
          <cell r="L388">
            <v>6.4136470000000001</v>
          </cell>
          <cell r="M388">
            <v>4.3334710000000003</v>
          </cell>
          <cell r="N388">
            <v>2.0801759999999998</v>
          </cell>
          <cell r="O388">
            <v>32.433590436143433</v>
          </cell>
        </row>
        <row r="389">
          <cell r="F389">
            <v>24907</v>
          </cell>
          <cell r="G389" t="str">
            <v xml:space="preserve">11 KV KOSADI                  </v>
          </cell>
          <cell r="H389" t="str">
            <v>ADOM</v>
          </cell>
          <cell r="I389" t="str">
            <v>LT</v>
          </cell>
          <cell r="J389">
            <v>17.95</v>
          </cell>
          <cell r="K389">
            <v>35.299999999999997</v>
          </cell>
          <cell r="L389">
            <v>4.0028230000000002</v>
          </cell>
          <cell r="M389">
            <v>2.8018290000000001</v>
          </cell>
          <cell r="N389">
            <v>1.2009939999999999</v>
          </cell>
          <cell r="O389">
            <v>30.003674906434785</v>
          </cell>
        </row>
        <row r="390">
          <cell r="F390">
            <v>24908</v>
          </cell>
          <cell r="G390" t="str">
            <v xml:space="preserve">11 KV BEDKUVADOOR             </v>
          </cell>
          <cell r="H390" t="str">
            <v>ADOM</v>
          </cell>
          <cell r="I390" t="str">
            <v>LT</v>
          </cell>
          <cell r="J390">
            <v>24.38</v>
          </cell>
          <cell r="K390">
            <v>50.63</v>
          </cell>
          <cell r="L390">
            <v>2.7869459999999999</v>
          </cell>
          <cell r="M390">
            <v>1.278335</v>
          </cell>
          <cell r="N390">
            <v>1.5086109999999999</v>
          </cell>
          <cell r="O390">
            <v>54.131332289897259</v>
          </cell>
        </row>
        <row r="391">
          <cell r="F391">
            <v>24909</v>
          </cell>
          <cell r="G391" t="str">
            <v xml:space="preserve">11 KV GADAVADI                </v>
          </cell>
          <cell r="H391" t="str">
            <v xml:space="preserve">JGY </v>
          </cell>
          <cell r="I391" t="str">
            <v>LT</v>
          </cell>
          <cell r="J391">
            <v>8.98</v>
          </cell>
          <cell r="K391">
            <v>31.44</v>
          </cell>
          <cell r="L391">
            <v>3.2601399999999998</v>
          </cell>
          <cell r="M391">
            <v>1.9380360000000001</v>
          </cell>
          <cell r="N391">
            <v>1.3221039999999999</v>
          </cell>
          <cell r="O391">
            <v>40.553595857846595</v>
          </cell>
        </row>
        <row r="392">
          <cell r="F392">
            <v>24910</v>
          </cell>
          <cell r="G392" t="str">
            <v xml:space="preserve">11 KV MORITHA                 </v>
          </cell>
          <cell r="H392" t="str">
            <v xml:space="preserve">JGY </v>
          </cell>
          <cell r="I392" t="str">
            <v>LT</v>
          </cell>
          <cell r="J392">
            <v>9.7100000000000009</v>
          </cell>
          <cell r="K392">
            <v>30.81</v>
          </cell>
          <cell r="L392">
            <v>4.6281540000000003</v>
          </cell>
          <cell r="M392">
            <v>3.1228039999999999</v>
          </cell>
          <cell r="N392">
            <v>1.50535</v>
          </cell>
          <cell r="O392">
            <v>32.525927183926896</v>
          </cell>
        </row>
        <row r="393">
          <cell r="F393">
            <v>24911</v>
          </cell>
          <cell r="G393" t="str">
            <v xml:space="preserve">11KV PIPALVADA                </v>
          </cell>
          <cell r="H393" t="str">
            <v>ADOM</v>
          </cell>
          <cell r="I393" t="str">
            <v>LT</v>
          </cell>
          <cell r="J393">
            <v>4.1100000000000003</v>
          </cell>
          <cell r="K393">
            <v>44.43</v>
          </cell>
          <cell r="L393">
            <v>4.8969699999999996</v>
          </cell>
          <cell r="M393">
            <v>4.128393</v>
          </cell>
          <cell r="N393">
            <v>0.76857699999999995</v>
          </cell>
          <cell r="O393">
            <v>15.694950142639224</v>
          </cell>
        </row>
        <row r="394">
          <cell r="F394">
            <v>24912</v>
          </cell>
          <cell r="G394" t="str">
            <v xml:space="preserve">11 KV ALGINE BIO TECH         </v>
          </cell>
          <cell r="H394" t="str">
            <v>INDU</v>
          </cell>
          <cell r="I394" t="str">
            <v>LT</v>
          </cell>
          <cell r="J394">
            <v>2.35</v>
          </cell>
          <cell r="K394">
            <v>0.67</v>
          </cell>
          <cell r="L394">
            <v>1.2109999999999999E-2</v>
          </cell>
          <cell r="M394">
            <v>1.1631000000000001E-2</v>
          </cell>
          <cell r="N394">
            <v>4.7899999999999999E-4</v>
          </cell>
          <cell r="O394">
            <v>3.9554087530966142</v>
          </cell>
        </row>
        <row r="395">
          <cell r="F395">
            <v>25001</v>
          </cell>
          <cell r="G395" t="str">
            <v xml:space="preserve">11 KV PATHARADIA              </v>
          </cell>
          <cell r="H395" t="str">
            <v>ADOM</v>
          </cell>
          <cell r="I395" t="str">
            <v>LT</v>
          </cell>
          <cell r="J395">
            <v>2.8</v>
          </cell>
          <cell r="K395">
            <v>-9.5299999999999994</v>
          </cell>
          <cell r="L395">
            <v>0.77532000000000001</v>
          </cell>
          <cell r="M395">
            <v>0.94180900000000001</v>
          </cell>
          <cell r="N395">
            <v>-0.166489</v>
          </cell>
          <cell r="O395">
            <v>-21.473585100345662</v>
          </cell>
        </row>
        <row r="396">
          <cell r="F396">
            <v>25002</v>
          </cell>
          <cell r="G396" t="str">
            <v xml:space="preserve">11 KV MAHUVA                  </v>
          </cell>
          <cell r="H396" t="str">
            <v xml:space="preserve">JGY </v>
          </cell>
          <cell r="I396" t="str">
            <v>LT</v>
          </cell>
          <cell r="J396">
            <v>7.86</v>
          </cell>
          <cell r="K396">
            <v>7.32</v>
          </cell>
          <cell r="L396">
            <v>2.7736100000000001</v>
          </cell>
          <cell r="M396">
            <v>2.5484789999999999</v>
          </cell>
          <cell r="N396">
            <v>0.225131</v>
          </cell>
          <cell r="O396">
            <v>8.1168945886407968</v>
          </cell>
        </row>
        <row r="397">
          <cell r="F397">
            <v>25003</v>
          </cell>
          <cell r="G397" t="str">
            <v xml:space="preserve">11 KV DHODIKUI                </v>
          </cell>
          <cell r="H397" t="str">
            <v>ADOM</v>
          </cell>
          <cell r="I397" t="str">
            <v>LT</v>
          </cell>
          <cell r="J397">
            <v>1.23</v>
          </cell>
          <cell r="K397">
            <v>14.29</v>
          </cell>
          <cell r="L397">
            <v>1.9644600000000001</v>
          </cell>
          <cell r="M397">
            <v>1.9206110000000001</v>
          </cell>
          <cell r="N397">
            <v>4.3848999999999999E-2</v>
          </cell>
          <cell r="O397">
            <v>2.2321146778249492</v>
          </cell>
        </row>
        <row r="398">
          <cell r="F398">
            <v>25004</v>
          </cell>
          <cell r="G398" t="str">
            <v xml:space="preserve">11 KV MAHUDI                  </v>
          </cell>
          <cell r="H398" t="str">
            <v>ADOM</v>
          </cell>
          <cell r="I398" t="str">
            <v>LT</v>
          </cell>
          <cell r="J398">
            <v>2.1</v>
          </cell>
          <cell r="K398">
            <v>-15.98</v>
          </cell>
          <cell r="L398">
            <v>0.72641999999999995</v>
          </cell>
          <cell r="M398">
            <v>0.74674300000000005</v>
          </cell>
          <cell r="N398">
            <v>-2.0323000000000001E-2</v>
          </cell>
          <cell r="O398">
            <v>-2.7976927948019052</v>
          </cell>
        </row>
        <row r="399">
          <cell r="F399">
            <v>25005</v>
          </cell>
          <cell r="G399" t="str">
            <v xml:space="preserve">11 KV MUDAT                   </v>
          </cell>
          <cell r="H399" t="str">
            <v xml:space="preserve">JGY </v>
          </cell>
          <cell r="I399" t="str">
            <v>LT</v>
          </cell>
          <cell r="J399">
            <v>7.01</v>
          </cell>
          <cell r="K399">
            <v>30.08</v>
          </cell>
          <cell r="L399">
            <v>3.0450900000000001</v>
          </cell>
          <cell r="M399">
            <v>2.165896</v>
          </cell>
          <cell r="N399">
            <v>0.87919400000000003</v>
          </cell>
          <cell r="O399">
            <v>28.87251279929329</v>
          </cell>
        </row>
        <row r="400">
          <cell r="F400">
            <v>25006</v>
          </cell>
          <cell r="G400" t="str">
            <v xml:space="preserve">11 KV SUPER PAPER MILL        </v>
          </cell>
          <cell r="H400" t="str">
            <v>INDU</v>
          </cell>
          <cell r="I400" t="str">
            <v>MX</v>
          </cell>
          <cell r="J400">
            <v>3.52</v>
          </cell>
          <cell r="K400">
            <v>-0.26</v>
          </cell>
          <cell r="L400">
            <v>11.58811</v>
          </cell>
          <cell r="M400">
            <v>11.421455999999999</v>
          </cell>
          <cell r="N400">
            <v>0.166654</v>
          </cell>
          <cell r="O400">
            <v>1.4381465139699225</v>
          </cell>
        </row>
        <row r="401">
          <cell r="F401">
            <v>25007</v>
          </cell>
          <cell r="G401" t="str">
            <v xml:space="preserve">11 KV ANCHELI                 </v>
          </cell>
          <cell r="H401" t="str">
            <v>ADOM</v>
          </cell>
          <cell r="I401" t="str">
            <v>LT</v>
          </cell>
          <cell r="J401">
            <v>7.6</v>
          </cell>
          <cell r="K401">
            <v>-12.35</v>
          </cell>
          <cell r="L401">
            <v>0.78578000000000003</v>
          </cell>
          <cell r="M401">
            <v>0.808975</v>
          </cell>
          <cell r="N401">
            <v>-2.3195E-2</v>
          </cell>
          <cell r="O401">
            <v>-2.9518440275904196</v>
          </cell>
        </row>
        <row r="402">
          <cell r="F402">
            <v>25008</v>
          </cell>
          <cell r="G402" t="str">
            <v xml:space="preserve">11 KV KHARVAN                 </v>
          </cell>
          <cell r="H402" t="str">
            <v>ADOM</v>
          </cell>
          <cell r="I402" t="str">
            <v>LT</v>
          </cell>
          <cell r="J402">
            <v>1.99</v>
          </cell>
          <cell r="K402">
            <v>18.13</v>
          </cell>
          <cell r="L402">
            <v>1.71384</v>
          </cell>
          <cell r="M402">
            <v>1.516116</v>
          </cell>
          <cell r="N402">
            <v>0.19772400000000001</v>
          </cell>
          <cell r="O402">
            <v>11.536899593894413</v>
          </cell>
        </row>
        <row r="403">
          <cell r="F403">
            <v>25009</v>
          </cell>
          <cell r="G403" t="str">
            <v xml:space="preserve">11 KV NIHALI                  </v>
          </cell>
          <cell r="H403" t="str">
            <v xml:space="preserve">JGY </v>
          </cell>
          <cell r="I403" t="str">
            <v>LT</v>
          </cell>
          <cell r="J403">
            <v>6.31</v>
          </cell>
          <cell r="K403">
            <v>24.59</v>
          </cell>
          <cell r="L403">
            <v>3.7378900000000002</v>
          </cell>
          <cell r="M403">
            <v>3.069061</v>
          </cell>
          <cell r="N403">
            <v>0.66882900000000001</v>
          </cell>
          <cell r="O403">
            <v>17.893223182062606</v>
          </cell>
        </row>
        <row r="404">
          <cell r="F404">
            <v>25010</v>
          </cell>
          <cell r="G404" t="str">
            <v xml:space="preserve">11 KV MORDEVI                 </v>
          </cell>
          <cell r="H404" t="str">
            <v>ADOM</v>
          </cell>
          <cell r="I404" t="str">
            <v>LT</v>
          </cell>
          <cell r="J404">
            <v>1.32</v>
          </cell>
          <cell r="K404">
            <v>32.590000000000003</v>
          </cell>
          <cell r="L404">
            <v>3.21414</v>
          </cell>
          <cell r="M404">
            <v>2.6249099999999999</v>
          </cell>
          <cell r="N404">
            <v>0.58923000000000003</v>
          </cell>
          <cell r="O404">
            <v>18.332431070208518</v>
          </cell>
        </row>
        <row r="405">
          <cell r="F405">
            <v>25014</v>
          </cell>
          <cell r="G405" t="str">
            <v xml:space="preserve">11 KV TARSADI                 </v>
          </cell>
          <cell r="H405" t="str">
            <v xml:space="preserve">JGY </v>
          </cell>
          <cell r="I405" t="str">
            <v>LT</v>
          </cell>
          <cell r="J405">
            <v>5.81</v>
          </cell>
          <cell r="K405">
            <v>6.02</v>
          </cell>
          <cell r="L405">
            <v>3.0486399999999998</v>
          </cell>
          <cell r="M405">
            <v>3.0974219999999999</v>
          </cell>
          <cell r="N405">
            <v>-4.8781999999999999E-2</v>
          </cell>
          <cell r="O405">
            <v>-1.6001233336832161</v>
          </cell>
        </row>
        <row r="406">
          <cell r="F406">
            <v>25101</v>
          </cell>
          <cell r="G406" t="str">
            <v xml:space="preserve">11 KV SONGHADH                </v>
          </cell>
          <cell r="H406" t="str">
            <v>URBN</v>
          </cell>
          <cell r="I406" t="str">
            <v>LT</v>
          </cell>
          <cell r="J406">
            <v>9.09</v>
          </cell>
          <cell r="K406">
            <v>1.65</v>
          </cell>
          <cell r="L406">
            <v>13.334860000000001</v>
          </cell>
          <cell r="M406">
            <v>12.227760999999999</v>
          </cell>
          <cell r="N406">
            <v>1.1070990000000001</v>
          </cell>
          <cell r="O406">
            <v>8.3022918875788729</v>
          </cell>
        </row>
        <row r="407">
          <cell r="F407">
            <v>25103</v>
          </cell>
          <cell r="G407" t="str">
            <v xml:space="preserve">11 KV CHACHARBUNDA            </v>
          </cell>
          <cell r="H407" t="str">
            <v>ADOM</v>
          </cell>
          <cell r="I407" t="str">
            <v>LT</v>
          </cell>
          <cell r="J407">
            <v>10.29</v>
          </cell>
          <cell r="K407">
            <v>19.079999999999998</v>
          </cell>
          <cell r="L407">
            <v>0.17469000000000001</v>
          </cell>
          <cell r="M407">
            <v>0.16550500000000001</v>
          </cell>
          <cell r="N407">
            <v>9.1850000000000005E-3</v>
          </cell>
          <cell r="O407">
            <v>5.2578853969889519</v>
          </cell>
        </row>
        <row r="408">
          <cell r="F408">
            <v>25104</v>
          </cell>
          <cell r="G408" t="str">
            <v xml:space="preserve">11 KV CHAPAWADI               </v>
          </cell>
          <cell r="H408" t="str">
            <v xml:space="preserve">JGY </v>
          </cell>
          <cell r="I408" t="str">
            <v>LT</v>
          </cell>
          <cell r="J408">
            <v>2.88</v>
          </cell>
          <cell r="K408">
            <v>37.1</v>
          </cell>
          <cell r="L408">
            <v>0.55293999999999999</v>
          </cell>
          <cell r="M408">
            <v>0.33091599999999999</v>
          </cell>
          <cell r="N408">
            <v>0.222024</v>
          </cell>
          <cell r="O408">
            <v>40.153362028429846</v>
          </cell>
        </row>
        <row r="409">
          <cell r="F409">
            <v>25107</v>
          </cell>
          <cell r="G409" t="str">
            <v xml:space="preserve">11 KV GHODA                   </v>
          </cell>
          <cell r="H409" t="str">
            <v xml:space="preserve">JGY </v>
          </cell>
          <cell r="I409" t="str">
            <v>LT</v>
          </cell>
          <cell r="J409">
            <v>4.54</v>
          </cell>
          <cell r="K409">
            <v>52.58</v>
          </cell>
          <cell r="L409">
            <v>2.8082600000000002</v>
          </cell>
          <cell r="M409">
            <v>1.399651</v>
          </cell>
          <cell r="N409">
            <v>1.408609</v>
          </cell>
          <cell r="O409">
            <v>50.15949377906604</v>
          </cell>
        </row>
        <row r="410">
          <cell r="F410">
            <v>25109</v>
          </cell>
          <cell r="G410" t="str">
            <v xml:space="preserve">11 KV QUARRY                  </v>
          </cell>
          <cell r="H410" t="str">
            <v>INDU</v>
          </cell>
          <cell r="I410" t="str">
            <v>MX</v>
          </cell>
          <cell r="J410">
            <v>5</v>
          </cell>
          <cell r="K410">
            <v>-0.19</v>
          </cell>
          <cell r="L410">
            <v>3.3740600000000001</v>
          </cell>
          <cell r="M410">
            <v>3.3241589999999999</v>
          </cell>
          <cell r="N410">
            <v>4.9901000000000001E-2</v>
          </cell>
          <cell r="O410">
            <v>1.4789600659146547</v>
          </cell>
        </row>
        <row r="411">
          <cell r="F411">
            <v>25110</v>
          </cell>
          <cell r="G411" t="str">
            <v xml:space="preserve">11 KV GUNASDA                 </v>
          </cell>
          <cell r="H411" t="str">
            <v>ADOM</v>
          </cell>
          <cell r="I411" t="str">
            <v>LT</v>
          </cell>
          <cell r="J411">
            <v>19.73</v>
          </cell>
          <cell r="K411">
            <v>31.02</v>
          </cell>
          <cell r="L411">
            <v>0.45548</v>
          </cell>
          <cell r="M411">
            <v>0.37949500000000003</v>
          </cell>
          <cell r="N411">
            <v>7.5984999999999997E-2</v>
          </cell>
          <cell r="O411">
            <v>16.682400983577764</v>
          </cell>
        </row>
        <row r="412">
          <cell r="F412">
            <v>25111</v>
          </cell>
          <cell r="G412" t="str">
            <v xml:space="preserve">11 KV VAGDA                   </v>
          </cell>
          <cell r="H412" t="str">
            <v xml:space="preserve">JGY </v>
          </cell>
          <cell r="I412" t="str">
            <v>MX</v>
          </cell>
          <cell r="J412">
            <v>4.01</v>
          </cell>
          <cell r="K412">
            <v>42.15</v>
          </cell>
          <cell r="L412">
            <v>2.0322</v>
          </cell>
          <cell r="M412">
            <v>1.3210869999999999</v>
          </cell>
          <cell r="N412">
            <v>0.711113</v>
          </cell>
          <cell r="O412">
            <v>34.992274382442673</v>
          </cell>
        </row>
        <row r="413">
          <cell r="F413">
            <v>25201</v>
          </cell>
          <cell r="G413" t="str">
            <v xml:space="preserve">11 KV UMARKHADI               </v>
          </cell>
          <cell r="H413" t="str">
            <v xml:space="preserve">JGY </v>
          </cell>
          <cell r="I413" t="str">
            <v>LT</v>
          </cell>
          <cell r="J413">
            <v>32.32</v>
          </cell>
          <cell r="K413">
            <v>64.56</v>
          </cell>
          <cell r="L413">
            <v>5.48163</v>
          </cell>
          <cell r="M413">
            <v>2.00467</v>
          </cell>
          <cell r="N413">
            <v>3.4769600000000001</v>
          </cell>
          <cell r="O413">
            <v>63.429308435629551</v>
          </cell>
        </row>
        <row r="414">
          <cell r="F414">
            <v>25202</v>
          </cell>
          <cell r="G414" t="str">
            <v xml:space="preserve">11 KV ZANKHAVAV               </v>
          </cell>
          <cell r="H414" t="str">
            <v xml:space="preserve">JGY </v>
          </cell>
          <cell r="I414" t="str">
            <v>LT</v>
          </cell>
          <cell r="J414">
            <v>13.96</v>
          </cell>
          <cell r="K414">
            <v>52.7</v>
          </cell>
          <cell r="L414">
            <v>7.3658400000000004</v>
          </cell>
          <cell r="M414">
            <v>3.0035569999999998</v>
          </cell>
          <cell r="N414">
            <v>4.3622829999999997</v>
          </cell>
          <cell r="O414">
            <v>59.22315716876826</v>
          </cell>
        </row>
        <row r="415">
          <cell r="F415">
            <v>25203</v>
          </cell>
          <cell r="G415" t="str">
            <v xml:space="preserve">11 KV QUARRY FEEDER           </v>
          </cell>
          <cell r="H415" t="str">
            <v>INDU</v>
          </cell>
          <cell r="I415" t="str">
            <v>MX</v>
          </cell>
          <cell r="J415">
            <v>4.83</v>
          </cell>
          <cell r="K415">
            <v>3.24</v>
          </cell>
          <cell r="L415">
            <v>0.91052999999999995</v>
          </cell>
          <cell r="M415">
            <v>0.87949500000000003</v>
          </cell>
          <cell r="N415">
            <v>3.1035E-2</v>
          </cell>
          <cell r="O415">
            <v>3.4084544166584299</v>
          </cell>
        </row>
        <row r="416">
          <cell r="F416">
            <v>25204</v>
          </cell>
          <cell r="G416" t="str">
            <v xml:space="preserve">11 KV ISHANPUR                </v>
          </cell>
          <cell r="H416" t="str">
            <v>ADOM</v>
          </cell>
          <cell r="I416" t="str">
            <v>LT</v>
          </cell>
          <cell r="J416">
            <v>24</v>
          </cell>
          <cell r="K416">
            <v>54.37</v>
          </cell>
          <cell r="L416">
            <v>2.9135200000000001</v>
          </cell>
          <cell r="M416">
            <v>1.176717</v>
          </cell>
          <cell r="N416">
            <v>1.7368030000000001</v>
          </cell>
          <cell r="O416">
            <v>59.611844092369367</v>
          </cell>
        </row>
        <row r="417">
          <cell r="F417">
            <v>25205</v>
          </cell>
          <cell r="G417" t="str">
            <v xml:space="preserve">11 KV BHADKUVA                </v>
          </cell>
          <cell r="H417" t="str">
            <v xml:space="preserve">JGY </v>
          </cell>
          <cell r="I417" t="str">
            <v>LT</v>
          </cell>
          <cell r="J417">
            <v>9.24</v>
          </cell>
          <cell r="K417">
            <v>59.68</v>
          </cell>
          <cell r="L417">
            <v>6.3595800000000002</v>
          </cell>
          <cell r="M417">
            <v>1.812818</v>
          </cell>
          <cell r="N417">
            <v>4.5467620000000002</v>
          </cell>
          <cell r="O417">
            <v>71.494689900905399</v>
          </cell>
        </row>
        <row r="418">
          <cell r="F418">
            <v>25206</v>
          </cell>
          <cell r="G418" t="str">
            <v xml:space="preserve">11 KV  AMLI EEDER             </v>
          </cell>
          <cell r="H418" t="str">
            <v xml:space="preserve">JGY </v>
          </cell>
          <cell r="I418" t="str">
            <v>LT</v>
          </cell>
          <cell r="J418">
            <v>7.67</v>
          </cell>
          <cell r="K418">
            <v>34.72</v>
          </cell>
          <cell r="L418">
            <v>3.4105599999999998</v>
          </cell>
          <cell r="M418">
            <v>1.8347709999999999</v>
          </cell>
          <cell r="N418">
            <v>1.5757890000000001</v>
          </cell>
          <cell r="O418">
            <v>46.203233486582846</v>
          </cell>
        </row>
        <row r="419">
          <cell r="F419">
            <v>25207</v>
          </cell>
          <cell r="G419" t="str">
            <v xml:space="preserve">11 KV GODBAR                  </v>
          </cell>
          <cell r="H419" t="str">
            <v>ADOM</v>
          </cell>
          <cell r="I419" t="str">
            <v>LT</v>
          </cell>
          <cell r="J419">
            <v>15.2</v>
          </cell>
          <cell r="K419">
            <v>51.1</v>
          </cell>
          <cell r="L419">
            <v>1.0393600000000001</v>
          </cell>
          <cell r="M419">
            <v>0.48160700000000001</v>
          </cell>
          <cell r="N419">
            <v>0.55775300000000005</v>
          </cell>
          <cell r="O419">
            <v>53.663119612068968</v>
          </cell>
        </row>
        <row r="420">
          <cell r="F420">
            <v>25208</v>
          </cell>
          <cell r="G420" t="str">
            <v xml:space="preserve">11 KV RAJWADI                 </v>
          </cell>
          <cell r="H420" t="str">
            <v>ADOM</v>
          </cell>
          <cell r="I420" t="str">
            <v>LT</v>
          </cell>
          <cell r="J420">
            <v>11.49</v>
          </cell>
          <cell r="K420">
            <v>45.65</v>
          </cell>
          <cell r="L420">
            <v>1.093291</v>
          </cell>
          <cell r="M420">
            <v>0.50688</v>
          </cell>
          <cell r="N420">
            <v>0.58641100000000002</v>
          </cell>
          <cell r="O420">
            <v>53.637229246376307</v>
          </cell>
        </row>
        <row r="421">
          <cell r="F421">
            <v>25209</v>
          </cell>
          <cell r="G421" t="str">
            <v xml:space="preserve">11 KV YOGESHWAR               </v>
          </cell>
          <cell r="H421" t="str">
            <v>INDU</v>
          </cell>
          <cell r="I421" t="str">
            <v>LT</v>
          </cell>
          <cell r="J421">
            <v>3.21</v>
          </cell>
          <cell r="K421">
            <v>6.18</v>
          </cell>
          <cell r="L421">
            <v>2.9862199999999999</v>
          </cell>
          <cell r="M421">
            <v>2.8668170000000002</v>
          </cell>
          <cell r="N421">
            <v>0.119403</v>
          </cell>
          <cell r="O421">
            <v>3.9984662884851083</v>
          </cell>
        </row>
        <row r="422">
          <cell r="F422">
            <v>25401</v>
          </cell>
          <cell r="G422" t="str">
            <v xml:space="preserve">11 KV BHADBHUNJA              </v>
          </cell>
          <cell r="H422" t="str">
            <v>ADOM</v>
          </cell>
          <cell r="I422" t="str">
            <v>LT</v>
          </cell>
          <cell r="J422">
            <v>28.04</v>
          </cell>
          <cell r="K422">
            <v>53.09</v>
          </cell>
          <cell r="L422">
            <v>4.0478800000000001</v>
          </cell>
          <cell r="M422">
            <v>2.0307240000000002</v>
          </cell>
          <cell r="N422">
            <v>2.0171559999999999</v>
          </cell>
          <cell r="O422">
            <v>49.83240609899503</v>
          </cell>
        </row>
        <row r="423">
          <cell r="F423">
            <v>25402</v>
          </cell>
          <cell r="G423" t="str">
            <v xml:space="preserve">11 KV NARAYANPUR              </v>
          </cell>
          <cell r="H423" t="str">
            <v>ADOM</v>
          </cell>
          <cell r="I423" t="str">
            <v>LT</v>
          </cell>
          <cell r="J423">
            <v>37.630000000000003</v>
          </cell>
          <cell r="K423">
            <v>39.549999999999997</v>
          </cell>
          <cell r="L423">
            <v>6.2789999999999999</v>
          </cell>
          <cell r="M423">
            <v>3.6282830000000001</v>
          </cell>
          <cell r="N423">
            <v>2.6507170000000002</v>
          </cell>
          <cell r="O423">
            <v>42.21559165472209</v>
          </cell>
        </row>
        <row r="424">
          <cell r="F424">
            <v>25403</v>
          </cell>
          <cell r="G424" t="str">
            <v xml:space="preserve">11 KV UCHCHHAL                </v>
          </cell>
          <cell r="H424" t="str">
            <v>URBN</v>
          </cell>
          <cell r="I424" t="str">
            <v>MX</v>
          </cell>
          <cell r="J424">
            <v>2.58</v>
          </cell>
          <cell r="K424">
            <v>13.08</v>
          </cell>
          <cell r="L424">
            <v>2.158344</v>
          </cell>
          <cell r="M424">
            <v>1.894844</v>
          </cell>
          <cell r="N424">
            <v>0.26350000000000001</v>
          </cell>
          <cell r="O424">
            <v>12.208433873376997</v>
          </cell>
        </row>
        <row r="425">
          <cell r="F425">
            <v>25404</v>
          </cell>
          <cell r="G425" t="str">
            <v xml:space="preserve">11 KV KAMLAPOR                </v>
          </cell>
          <cell r="H425" t="str">
            <v xml:space="preserve">JGY </v>
          </cell>
          <cell r="I425" t="str">
            <v>LT</v>
          </cell>
          <cell r="J425">
            <v>15.37</v>
          </cell>
          <cell r="K425">
            <v>56.26</v>
          </cell>
          <cell r="L425">
            <v>5.5607139999999999</v>
          </cell>
          <cell r="M425">
            <v>2.6622210000000002</v>
          </cell>
          <cell r="N425">
            <v>2.8984930000000002</v>
          </cell>
          <cell r="O425">
            <v>52.124475382118199</v>
          </cell>
        </row>
        <row r="426">
          <cell r="F426">
            <v>25405</v>
          </cell>
          <cell r="G426" t="str">
            <v xml:space="preserve">11 KV SAKARDA                 </v>
          </cell>
          <cell r="H426" t="str">
            <v xml:space="preserve">JGY </v>
          </cell>
          <cell r="I426" t="str">
            <v>LT</v>
          </cell>
          <cell r="J426">
            <v>27.68</v>
          </cell>
          <cell r="K426">
            <v>70.8</v>
          </cell>
          <cell r="L426">
            <v>8.7713000000000001</v>
          </cell>
          <cell r="M426">
            <v>2.8900220000000001</v>
          </cell>
          <cell r="N426">
            <v>5.881278</v>
          </cell>
          <cell r="O426">
            <v>67.05138348933454</v>
          </cell>
        </row>
        <row r="427">
          <cell r="F427">
            <v>25501</v>
          </cell>
          <cell r="G427" t="str">
            <v xml:space="preserve">11 KV MADHAVBAUG              </v>
          </cell>
          <cell r="H427" t="str">
            <v>ADOM</v>
          </cell>
          <cell r="I427" t="str">
            <v>LT</v>
          </cell>
          <cell r="J427">
            <v>5.93</v>
          </cell>
          <cell r="K427">
            <v>29.12</v>
          </cell>
          <cell r="L427">
            <v>0.18668000000000001</v>
          </cell>
          <cell r="M427">
            <v>0.20915</v>
          </cell>
          <cell r="N427">
            <v>-2.247E-2</v>
          </cell>
          <cell r="O427">
            <v>-12.036640239982859</v>
          </cell>
        </row>
        <row r="428">
          <cell r="F428">
            <v>25502</v>
          </cell>
          <cell r="G428" t="str">
            <v xml:space="preserve">11 KV JIOR                    </v>
          </cell>
          <cell r="H428" t="str">
            <v>ADOM</v>
          </cell>
          <cell r="I428" t="str">
            <v>LT</v>
          </cell>
          <cell r="J428">
            <v>6.8</v>
          </cell>
          <cell r="K428">
            <v>5.42</v>
          </cell>
          <cell r="L428">
            <v>3.75726</v>
          </cell>
          <cell r="M428">
            <v>3.103961</v>
          </cell>
          <cell r="N428">
            <v>0.65329899999999996</v>
          </cell>
          <cell r="O428">
            <v>17.38764418751963</v>
          </cell>
        </row>
        <row r="429">
          <cell r="F429">
            <v>25503</v>
          </cell>
          <cell r="G429" t="str">
            <v xml:space="preserve">11 KV DELAD                   </v>
          </cell>
          <cell r="H429" t="str">
            <v>ADOM</v>
          </cell>
          <cell r="I429" t="str">
            <v>LT</v>
          </cell>
          <cell r="J429">
            <v>27.39</v>
          </cell>
          <cell r="K429">
            <v>-29.98</v>
          </cell>
          <cell r="L429">
            <v>5.9933800000000002</v>
          </cell>
          <cell r="M429">
            <v>4.9982509999999998</v>
          </cell>
          <cell r="N429">
            <v>0.99512900000000004</v>
          </cell>
          <cell r="O429">
            <v>16.603802862491616</v>
          </cell>
        </row>
        <row r="430">
          <cell r="F430">
            <v>25504</v>
          </cell>
          <cell r="G430" t="str">
            <v xml:space="preserve">11 KV SEVNI                   </v>
          </cell>
          <cell r="H430" t="str">
            <v>ADOM</v>
          </cell>
          <cell r="I430" t="str">
            <v>LT</v>
          </cell>
          <cell r="J430">
            <v>7.87</v>
          </cell>
          <cell r="K430">
            <v>-21.76</v>
          </cell>
          <cell r="L430">
            <v>12.38564</v>
          </cell>
          <cell r="M430">
            <v>9.1687150000000006</v>
          </cell>
          <cell r="N430">
            <v>3.2169249999999998</v>
          </cell>
          <cell r="O430">
            <v>25.973021983522855</v>
          </cell>
        </row>
        <row r="431">
          <cell r="F431">
            <v>25505</v>
          </cell>
          <cell r="G431" t="str">
            <v xml:space="preserve">11 KV VAV.                    </v>
          </cell>
          <cell r="H431" t="str">
            <v>URBN</v>
          </cell>
          <cell r="I431" t="str">
            <v>MX</v>
          </cell>
          <cell r="J431">
            <v>11.07</v>
          </cell>
          <cell r="K431">
            <v>9.43</v>
          </cell>
          <cell r="L431">
            <v>16.20486</v>
          </cell>
          <cell r="M431">
            <v>16.094574000000001</v>
          </cell>
          <cell r="N431">
            <v>0.110286</v>
          </cell>
          <cell r="O431">
            <v>0.68057360569606895</v>
          </cell>
        </row>
        <row r="432">
          <cell r="F432">
            <v>25506</v>
          </cell>
          <cell r="G432" t="str">
            <v xml:space="preserve">11 KV KHOLESHWAR              </v>
          </cell>
          <cell r="H432" t="str">
            <v>ADOM</v>
          </cell>
          <cell r="I432" t="str">
            <v>LT</v>
          </cell>
          <cell r="J432">
            <v>21.3</v>
          </cell>
          <cell r="K432">
            <v>-9.5399999999999991</v>
          </cell>
          <cell r="L432">
            <v>2.82172</v>
          </cell>
          <cell r="M432">
            <v>2.7974839999999999</v>
          </cell>
          <cell r="N432">
            <v>2.4236000000000001E-2</v>
          </cell>
          <cell r="O432">
            <v>0.85890875069106787</v>
          </cell>
        </row>
        <row r="433">
          <cell r="F433">
            <v>25507</v>
          </cell>
          <cell r="G433" t="str">
            <v xml:space="preserve">11 KV GANDHI                  </v>
          </cell>
          <cell r="H433" t="str">
            <v>URBN</v>
          </cell>
          <cell r="I433" t="str">
            <v>LT</v>
          </cell>
          <cell r="J433">
            <v>14.84</v>
          </cell>
          <cell r="K433">
            <v>11.02</v>
          </cell>
          <cell r="L433">
            <v>14.20152</v>
          </cell>
          <cell r="M433">
            <v>14.940645</v>
          </cell>
          <cell r="N433">
            <v>-0.73912500000000003</v>
          </cell>
          <cell r="O433">
            <v>-5.204548527199905</v>
          </cell>
        </row>
        <row r="434">
          <cell r="F434">
            <v>25508</v>
          </cell>
          <cell r="G434" t="str">
            <v xml:space="preserve">11 KV DIGUSJ                  </v>
          </cell>
          <cell r="H434" t="str">
            <v xml:space="preserve">JGY </v>
          </cell>
          <cell r="I434" t="str">
            <v>LT</v>
          </cell>
          <cell r="J434">
            <v>10.39</v>
          </cell>
          <cell r="K434">
            <v>24.45</v>
          </cell>
          <cell r="L434">
            <v>3.0320200000000002</v>
          </cell>
          <cell r="M434">
            <v>2.6288019999999999</v>
          </cell>
          <cell r="N434">
            <v>0.40321800000000002</v>
          </cell>
          <cell r="O434">
            <v>13.298658979822033</v>
          </cell>
        </row>
        <row r="435">
          <cell r="F435">
            <v>25509</v>
          </cell>
          <cell r="G435" t="str">
            <v xml:space="preserve">11KV BHAVANI                  </v>
          </cell>
          <cell r="H435" t="str">
            <v xml:space="preserve">JGY </v>
          </cell>
          <cell r="I435" t="str">
            <v>MX</v>
          </cell>
          <cell r="J435">
            <v>16.61</v>
          </cell>
          <cell r="K435">
            <v>10.51</v>
          </cell>
          <cell r="L435">
            <v>17.425180000000001</v>
          </cell>
          <cell r="M435">
            <v>17.630400000000002</v>
          </cell>
          <cell r="N435">
            <v>-0.20522000000000001</v>
          </cell>
          <cell r="O435">
            <v>-1.1777209761965157</v>
          </cell>
        </row>
        <row r="436">
          <cell r="F436">
            <v>25510</v>
          </cell>
          <cell r="G436" t="str">
            <v xml:space="preserve">11 KV UDHYOG NAGAR            </v>
          </cell>
          <cell r="H436" t="str">
            <v>INDU</v>
          </cell>
          <cell r="I436" t="str">
            <v>LT</v>
          </cell>
          <cell r="J436">
            <v>9.18</v>
          </cell>
          <cell r="K436">
            <v>4.46</v>
          </cell>
          <cell r="L436">
            <v>10.22118</v>
          </cell>
          <cell r="M436">
            <v>10.263604000000001</v>
          </cell>
          <cell r="N436">
            <v>-4.2424000000000003E-2</v>
          </cell>
          <cell r="O436">
            <v>-0.41505970934862707</v>
          </cell>
        </row>
        <row r="437">
          <cell r="F437">
            <v>26201</v>
          </cell>
          <cell r="G437" t="str">
            <v>22KV ETL (FDR NO 01 132KV S/S)</v>
          </cell>
          <cell r="H437" t="str">
            <v>GIDC</v>
          </cell>
          <cell r="I437" t="str">
            <v>MX</v>
          </cell>
          <cell r="J437">
            <v>4.6500000000000004</v>
          </cell>
          <cell r="K437">
            <v>0.49</v>
          </cell>
          <cell r="L437">
            <v>28.69848</v>
          </cell>
          <cell r="M437">
            <v>27.645101</v>
          </cell>
          <cell r="N437">
            <v>1.0533790000000001</v>
          </cell>
          <cell r="O437">
            <v>3.6705045005867905</v>
          </cell>
        </row>
        <row r="438">
          <cell r="F438">
            <v>26202</v>
          </cell>
          <cell r="G438" t="str">
            <v>22KV GIL (FDR NO 02 132KV S/S)</v>
          </cell>
          <cell r="H438" t="str">
            <v>GIDC</v>
          </cell>
          <cell r="I438" t="str">
            <v>MX</v>
          </cell>
          <cell r="J438">
            <v>3.49</v>
          </cell>
          <cell r="K438">
            <v>-1.37</v>
          </cell>
          <cell r="L438">
            <v>38.947380000000003</v>
          </cell>
          <cell r="M438">
            <v>37.826729</v>
          </cell>
          <cell r="N438">
            <v>1.1206510000000001</v>
          </cell>
          <cell r="O438">
            <v>2.8773463067348817</v>
          </cell>
        </row>
        <row r="439">
          <cell r="F439">
            <v>26203</v>
          </cell>
          <cell r="G439" t="str">
            <v>22KV WOCHARDT (FDR NO 03  132)</v>
          </cell>
          <cell r="H439" t="str">
            <v>GIDC</v>
          </cell>
          <cell r="I439" t="str">
            <v>MX</v>
          </cell>
          <cell r="J439">
            <v>1.31</v>
          </cell>
          <cell r="K439">
            <v>-1.24</v>
          </cell>
          <cell r="L439">
            <v>23.82544</v>
          </cell>
          <cell r="M439">
            <v>22.434788000000001</v>
          </cell>
          <cell r="N439">
            <v>1.390652</v>
          </cell>
          <cell r="O439">
            <v>5.8368365914753308</v>
          </cell>
        </row>
        <row r="440">
          <cell r="F440">
            <v>26204</v>
          </cell>
          <cell r="G440" t="str">
            <v xml:space="preserve">22KV ICPA (FDR NO 04  132)    </v>
          </cell>
          <cell r="H440" t="str">
            <v>GIDC</v>
          </cell>
          <cell r="I440" t="str">
            <v>MX</v>
          </cell>
          <cell r="J440">
            <v>6.2</v>
          </cell>
          <cell r="K440">
            <v>0.34</v>
          </cell>
          <cell r="L440">
            <v>21.485848000000001</v>
          </cell>
          <cell r="M440">
            <v>20.444572999999998</v>
          </cell>
          <cell r="N440">
            <v>1.041275</v>
          </cell>
          <cell r="O440">
            <v>4.8463295467788843</v>
          </cell>
        </row>
        <row r="441">
          <cell r="F441">
            <v>26205</v>
          </cell>
          <cell r="G441" t="str">
            <v xml:space="preserve">22KV DINESH MILL FDR          </v>
          </cell>
          <cell r="H441" t="str">
            <v>URBN</v>
          </cell>
          <cell r="I441" t="str">
            <v>MX</v>
          </cell>
          <cell r="J441">
            <v>10.64</v>
          </cell>
          <cell r="K441">
            <v>12.75</v>
          </cell>
          <cell r="L441">
            <v>5.8890520000000004</v>
          </cell>
          <cell r="M441">
            <v>4.391527</v>
          </cell>
          <cell r="N441">
            <v>1.497525</v>
          </cell>
          <cell r="O441">
            <v>25.428965476956222</v>
          </cell>
        </row>
        <row r="442">
          <cell r="F442">
            <v>26208</v>
          </cell>
          <cell r="G442" t="str">
            <v>22KV STATION ROAD (ANK(T) FDR)</v>
          </cell>
          <cell r="H442" t="str">
            <v>URBN</v>
          </cell>
          <cell r="I442" t="str">
            <v>MX</v>
          </cell>
          <cell r="J442">
            <v>12.73</v>
          </cell>
          <cell r="K442">
            <v>10.61</v>
          </cell>
          <cell r="L442">
            <v>23.076098999999999</v>
          </cell>
          <cell r="M442">
            <v>20.615711999999998</v>
          </cell>
          <cell r="N442">
            <v>2.4603869999999999</v>
          </cell>
          <cell r="O442">
            <v>10.66205774208197</v>
          </cell>
        </row>
        <row r="443">
          <cell r="F443">
            <v>26209</v>
          </cell>
          <cell r="G443" t="str">
            <v>22KV SUBHSHRI (FDR NO 10  132)</v>
          </cell>
          <cell r="H443" t="str">
            <v>GIDC</v>
          </cell>
          <cell r="I443" t="str">
            <v>MX</v>
          </cell>
          <cell r="J443">
            <v>1.54</v>
          </cell>
          <cell r="K443">
            <v>0.15</v>
          </cell>
          <cell r="L443">
            <v>44.345959999999998</v>
          </cell>
          <cell r="M443">
            <v>43.511408000000003</v>
          </cell>
          <cell r="N443">
            <v>0.83455199999999996</v>
          </cell>
          <cell r="O443">
            <v>1.8819121290868435</v>
          </cell>
        </row>
        <row r="444">
          <cell r="F444">
            <v>26210</v>
          </cell>
          <cell r="G444" t="str">
            <v xml:space="preserve">22KV K.PATEL (FDR NO 07  132) </v>
          </cell>
          <cell r="H444" t="str">
            <v>GIDC</v>
          </cell>
          <cell r="I444" t="str">
            <v>MX</v>
          </cell>
          <cell r="J444">
            <v>1.39</v>
          </cell>
          <cell r="K444">
            <v>0.06</v>
          </cell>
          <cell r="L444">
            <v>30.217919999999999</v>
          </cell>
          <cell r="M444">
            <v>29.682797000000001</v>
          </cell>
          <cell r="N444">
            <v>0.53512300000000002</v>
          </cell>
          <cell r="O444">
            <v>1.7708796634579747</v>
          </cell>
        </row>
        <row r="445">
          <cell r="F445">
            <v>26211</v>
          </cell>
          <cell r="G445" t="str">
            <v xml:space="preserve">22KV GADKHOL (FDR NO 13 132)  </v>
          </cell>
          <cell r="H445" t="str">
            <v xml:space="preserve">JGY </v>
          </cell>
          <cell r="I445" t="str">
            <v>MX</v>
          </cell>
          <cell r="J445">
            <v>6.99</v>
          </cell>
          <cell r="K445">
            <v>9.44</v>
          </cell>
          <cell r="L445">
            <v>11.179549</v>
          </cell>
          <cell r="M445">
            <v>10.152552999999999</v>
          </cell>
          <cell r="N445">
            <v>1.026996</v>
          </cell>
          <cell r="O445">
            <v>9.1863813110886667</v>
          </cell>
        </row>
        <row r="446">
          <cell r="F446">
            <v>26212</v>
          </cell>
          <cell r="G446" t="str">
            <v xml:space="preserve">22KV RAJPIPLA RD (FDR 14 132) </v>
          </cell>
          <cell r="H446" t="str">
            <v xml:space="preserve">JGY </v>
          </cell>
          <cell r="I446" t="str">
            <v>MX</v>
          </cell>
          <cell r="J446">
            <v>6.97</v>
          </cell>
          <cell r="K446">
            <v>8.6199999999999992</v>
          </cell>
          <cell r="L446">
            <v>11.161121</v>
          </cell>
          <cell r="M446">
            <v>9.9487170000000003</v>
          </cell>
          <cell r="N446">
            <v>1.212404</v>
          </cell>
          <cell r="O446">
            <v>10.862743984228825</v>
          </cell>
        </row>
        <row r="447">
          <cell r="F447">
            <v>26213</v>
          </cell>
          <cell r="G447" t="str">
            <v>22KV OLD NATIONAL H'WAY(FD 11)</v>
          </cell>
          <cell r="H447" t="str">
            <v>URBN</v>
          </cell>
          <cell r="I447" t="str">
            <v>MX</v>
          </cell>
          <cell r="J447">
            <v>5.29</v>
          </cell>
          <cell r="K447">
            <v>-1.91</v>
          </cell>
          <cell r="L447">
            <v>12.496321999999999</v>
          </cell>
          <cell r="M447">
            <v>12.520886000000001</v>
          </cell>
          <cell r="N447">
            <v>-2.4563999999999999E-2</v>
          </cell>
          <cell r="O447">
            <v>-0.19656983870934183</v>
          </cell>
        </row>
        <row r="448">
          <cell r="F448">
            <v>26301</v>
          </cell>
          <cell r="G448" t="str">
            <v xml:space="preserve">11KV BHALOD                   </v>
          </cell>
          <cell r="H448" t="str">
            <v>ADOM</v>
          </cell>
          <cell r="I448" t="str">
            <v>LT</v>
          </cell>
          <cell r="J448">
            <v>8.99</v>
          </cell>
          <cell r="K448">
            <v>7.68</v>
          </cell>
          <cell r="L448">
            <v>1.3188</v>
          </cell>
          <cell r="M448">
            <v>1.78467</v>
          </cell>
          <cell r="N448">
            <v>-0.46587000000000001</v>
          </cell>
          <cell r="O448">
            <v>-35.325295723384897</v>
          </cell>
        </row>
        <row r="449">
          <cell r="F449">
            <v>26302</v>
          </cell>
          <cell r="G449" t="str">
            <v xml:space="preserve">11KV UMALLA AG                </v>
          </cell>
          <cell r="H449" t="str">
            <v>ADOM</v>
          </cell>
          <cell r="I449" t="str">
            <v>LT</v>
          </cell>
          <cell r="J449">
            <v>11.6</v>
          </cell>
          <cell r="K449">
            <v>-80.13</v>
          </cell>
          <cell r="L449">
            <v>2.9831400000000001</v>
          </cell>
          <cell r="M449">
            <v>6.0362520000000002</v>
          </cell>
          <cell r="N449">
            <v>-3.053112</v>
          </cell>
          <cell r="O449">
            <v>-102.34558217180555</v>
          </cell>
        </row>
        <row r="450">
          <cell r="F450">
            <v>26305</v>
          </cell>
          <cell r="G450" t="str">
            <v xml:space="preserve">11KV RAZALWADA JGY            </v>
          </cell>
          <cell r="H450" t="str">
            <v xml:space="preserve">JGY </v>
          </cell>
          <cell r="I450" t="str">
            <v>LT</v>
          </cell>
          <cell r="J450">
            <v>12.07</v>
          </cell>
          <cell r="K450">
            <v>78.37</v>
          </cell>
          <cell r="L450">
            <v>5.9453699999999996</v>
          </cell>
          <cell r="M450">
            <v>1.6133869999999999</v>
          </cell>
          <cell r="N450">
            <v>4.3319830000000001</v>
          </cell>
          <cell r="O450">
            <v>72.863135515535618</v>
          </cell>
        </row>
        <row r="451">
          <cell r="F451">
            <v>26306</v>
          </cell>
          <cell r="G451" t="str">
            <v xml:space="preserve">11KV JAMBOI AG                </v>
          </cell>
          <cell r="H451" t="str">
            <v>ADOM</v>
          </cell>
          <cell r="I451" t="str">
            <v>LT</v>
          </cell>
          <cell r="J451">
            <v>27.51</v>
          </cell>
          <cell r="K451">
            <v>52.37</v>
          </cell>
          <cell r="L451">
            <v>3.5625599999999999</v>
          </cell>
          <cell r="M451">
            <v>1.736332</v>
          </cell>
          <cell r="N451">
            <v>1.826228</v>
          </cell>
          <cell r="O451">
            <v>51.261676996317256</v>
          </cell>
        </row>
        <row r="452">
          <cell r="F452">
            <v>26307</v>
          </cell>
          <cell r="G452" t="str">
            <v xml:space="preserve">11KV DHUNDHA AG               </v>
          </cell>
          <cell r="H452" t="str">
            <v>ADOM</v>
          </cell>
          <cell r="I452" t="str">
            <v>LT</v>
          </cell>
          <cell r="J452">
            <v>15.05</v>
          </cell>
          <cell r="K452">
            <v>26.82</v>
          </cell>
          <cell r="L452">
            <v>2.9483999999999999</v>
          </cell>
          <cell r="M452">
            <v>2.404941</v>
          </cell>
          <cell r="N452">
            <v>0.54345900000000003</v>
          </cell>
          <cell r="O452">
            <v>18.432336182336183</v>
          </cell>
        </row>
        <row r="453">
          <cell r="F453">
            <v>26309</v>
          </cell>
          <cell r="G453" t="str">
            <v xml:space="preserve">11KV DHOLI                    </v>
          </cell>
          <cell r="H453" t="str">
            <v>INDU</v>
          </cell>
          <cell r="I453" t="str">
            <v>LT</v>
          </cell>
          <cell r="J453">
            <v>9.0399999999999991</v>
          </cell>
          <cell r="K453">
            <v>-4.6100000000000003</v>
          </cell>
          <cell r="L453">
            <v>3.9111400000000001</v>
          </cell>
          <cell r="M453">
            <v>3.4328249999999998</v>
          </cell>
          <cell r="N453">
            <v>0.47831499999999999</v>
          </cell>
          <cell r="O453">
            <v>12.229554554426587</v>
          </cell>
        </row>
        <row r="454">
          <cell r="F454">
            <v>26310</v>
          </cell>
          <cell r="G454" t="str">
            <v xml:space="preserve">11KV BHIMPOR MINES            </v>
          </cell>
          <cell r="H454" t="str">
            <v>INDU</v>
          </cell>
          <cell r="I454" t="str">
            <v>MX</v>
          </cell>
          <cell r="J454">
            <v>7.81</v>
          </cell>
          <cell r="K454">
            <v>2.63</v>
          </cell>
          <cell r="L454">
            <v>1.8336600000000001</v>
          </cell>
          <cell r="M454">
            <v>1.719028</v>
          </cell>
          <cell r="N454">
            <v>0.114632</v>
          </cell>
          <cell r="O454">
            <v>6.2515406345778386</v>
          </cell>
        </row>
        <row r="455">
          <cell r="F455">
            <v>26311</v>
          </cell>
          <cell r="G455" t="str">
            <v xml:space="preserve">11KV VANAKPORE                </v>
          </cell>
          <cell r="H455" t="str">
            <v>ADOM</v>
          </cell>
          <cell r="I455" t="str">
            <v>LT</v>
          </cell>
          <cell r="J455">
            <v>13.85</v>
          </cell>
          <cell r="K455">
            <v>-19.22</v>
          </cell>
          <cell r="L455">
            <v>3.15618</v>
          </cell>
          <cell r="M455">
            <v>3.7290540000000001</v>
          </cell>
          <cell r="N455">
            <v>-0.57287399999999999</v>
          </cell>
          <cell r="O455">
            <v>-18.150865920194665</v>
          </cell>
        </row>
        <row r="456">
          <cell r="F456">
            <v>26312</v>
          </cell>
          <cell r="G456" t="str">
            <v xml:space="preserve">11KV ACHHALIA JGY             </v>
          </cell>
          <cell r="H456" t="str">
            <v xml:space="preserve">JGY </v>
          </cell>
          <cell r="I456" t="str">
            <v>LT</v>
          </cell>
          <cell r="J456">
            <v>11.44</v>
          </cell>
          <cell r="K456">
            <v>49.68</v>
          </cell>
          <cell r="L456">
            <v>3.3618899999999998</v>
          </cell>
          <cell r="M456">
            <v>1.728834</v>
          </cell>
          <cell r="N456">
            <v>1.6330560000000001</v>
          </cell>
          <cell r="O456">
            <v>48.575533405316655</v>
          </cell>
        </row>
        <row r="457">
          <cell r="F457">
            <v>26313</v>
          </cell>
          <cell r="G457" t="str">
            <v xml:space="preserve">11KV RAJPARDI JGY             </v>
          </cell>
          <cell r="H457" t="str">
            <v xml:space="preserve">JGY </v>
          </cell>
          <cell r="I457" t="str">
            <v>LT</v>
          </cell>
          <cell r="J457">
            <v>11.7</v>
          </cell>
          <cell r="K457">
            <v>31.25</v>
          </cell>
          <cell r="L457">
            <v>7.50915</v>
          </cell>
          <cell r="M457">
            <v>4.931146</v>
          </cell>
          <cell r="N457">
            <v>2.578004</v>
          </cell>
          <cell r="O457">
            <v>34.331502233941258</v>
          </cell>
        </row>
        <row r="458">
          <cell r="F458">
            <v>26314</v>
          </cell>
          <cell r="G458" t="str">
            <v xml:space="preserve">11KV SANJALI JGY              </v>
          </cell>
          <cell r="H458" t="str">
            <v xml:space="preserve">JGY </v>
          </cell>
          <cell r="I458" t="str">
            <v>LT</v>
          </cell>
          <cell r="J458">
            <v>8.94</v>
          </cell>
          <cell r="K458">
            <v>36.549999999999997</v>
          </cell>
          <cell r="L458">
            <v>2.4047399999999999</v>
          </cell>
          <cell r="M458">
            <v>1.39436</v>
          </cell>
          <cell r="N458">
            <v>1.0103800000000001</v>
          </cell>
          <cell r="O458">
            <v>42.016184701880455</v>
          </cell>
        </row>
        <row r="459">
          <cell r="F459">
            <v>26315</v>
          </cell>
          <cell r="G459" t="str">
            <v xml:space="preserve">11KV CHOKI AG                 </v>
          </cell>
          <cell r="H459" t="str">
            <v>ADOM</v>
          </cell>
          <cell r="I459" t="str">
            <v>LT</v>
          </cell>
          <cell r="J459">
            <v>12.63</v>
          </cell>
          <cell r="K459">
            <v>-22.15</v>
          </cell>
          <cell r="L459">
            <v>0.78561000000000003</v>
          </cell>
          <cell r="M459">
            <v>1.010661</v>
          </cell>
          <cell r="N459">
            <v>-0.225051</v>
          </cell>
          <cell r="O459">
            <v>-28.646656738076146</v>
          </cell>
        </row>
        <row r="460">
          <cell r="F460">
            <v>26316</v>
          </cell>
          <cell r="G460" t="str">
            <v xml:space="preserve">11KV VADHVANA AG              </v>
          </cell>
          <cell r="H460" t="str">
            <v>ADOM</v>
          </cell>
          <cell r="I460" t="str">
            <v>LT</v>
          </cell>
          <cell r="J460">
            <v>5.36</v>
          </cell>
          <cell r="K460">
            <v>-15.83</v>
          </cell>
          <cell r="L460">
            <v>1.21974</v>
          </cell>
          <cell r="M460">
            <v>1.3675060000000001</v>
          </cell>
          <cell r="N460">
            <v>-0.14776600000000001</v>
          </cell>
          <cell r="O460">
            <v>-12.114549002246381</v>
          </cell>
        </row>
        <row r="461">
          <cell r="F461">
            <v>26317</v>
          </cell>
          <cell r="G461" t="str">
            <v xml:space="preserve">11KV TARSALI (AVIDHA)         </v>
          </cell>
          <cell r="H461" t="str">
            <v>ADOM</v>
          </cell>
          <cell r="I461" t="str">
            <v>LT</v>
          </cell>
          <cell r="J461">
            <v>7.93</v>
          </cell>
          <cell r="K461">
            <v>7.68</v>
          </cell>
          <cell r="L461">
            <v>2.0036999999999998</v>
          </cell>
          <cell r="M461">
            <v>1.2196549999999999</v>
          </cell>
          <cell r="N461">
            <v>0.78404499999999999</v>
          </cell>
          <cell r="O461">
            <v>39.129859759445026</v>
          </cell>
        </row>
        <row r="462">
          <cell r="F462">
            <v>26401</v>
          </cell>
          <cell r="G462" t="str">
            <v xml:space="preserve">11KV RAJPIPLA TOWN            </v>
          </cell>
          <cell r="H462" t="str">
            <v>URBN</v>
          </cell>
          <cell r="I462" t="str">
            <v>MX</v>
          </cell>
          <cell r="J462">
            <v>14.97</v>
          </cell>
          <cell r="K462">
            <v>7.19</v>
          </cell>
          <cell r="L462">
            <v>13.42733</v>
          </cell>
          <cell r="M462">
            <v>12.547437</v>
          </cell>
          <cell r="N462">
            <v>0.87989300000000004</v>
          </cell>
          <cell r="O462">
            <v>6.5530004848320553</v>
          </cell>
        </row>
        <row r="463">
          <cell r="F463">
            <v>26403</v>
          </cell>
          <cell r="G463" t="str">
            <v xml:space="preserve">11KV KOTHARA AG               </v>
          </cell>
          <cell r="H463" t="str">
            <v>ADOM</v>
          </cell>
          <cell r="I463" t="str">
            <v>LT</v>
          </cell>
          <cell r="J463">
            <v>41.33</v>
          </cell>
          <cell r="K463">
            <v>39.6</v>
          </cell>
          <cell r="L463">
            <v>3.2892199999999998</v>
          </cell>
          <cell r="M463">
            <v>1.7382740000000001</v>
          </cell>
          <cell r="N463">
            <v>1.5509459999999999</v>
          </cell>
          <cell r="O463">
            <v>47.152394792686415</v>
          </cell>
        </row>
        <row r="464">
          <cell r="F464">
            <v>26404</v>
          </cell>
          <cell r="G464" t="str">
            <v xml:space="preserve">11KV VAVDI                    </v>
          </cell>
          <cell r="H464" t="str">
            <v>ADOM</v>
          </cell>
          <cell r="I464" t="str">
            <v>LT</v>
          </cell>
          <cell r="J464">
            <v>25.2</v>
          </cell>
          <cell r="K464">
            <v>6.9</v>
          </cell>
          <cell r="L464">
            <v>3.8959000000000001</v>
          </cell>
          <cell r="M464">
            <v>2.4939619999999998</v>
          </cell>
          <cell r="N464">
            <v>1.4019379999999999</v>
          </cell>
          <cell r="O464">
            <v>35.984958546163917</v>
          </cell>
        </row>
        <row r="465">
          <cell r="F465">
            <v>26405</v>
          </cell>
          <cell r="G465" t="str">
            <v xml:space="preserve">11KV KARJAN DAM               </v>
          </cell>
          <cell r="H465" t="str">
            <v>URBN</v>
          </cell>
          <cell r="I465" t="str">
            <v>MX</v>
          </cell>
          <cell r="J465">
            <v>10.199999999999999</v>
          </cell>
          <cell r="K465">
            <v>3.48</v>
          </cell>
          <cell r="L465">
            <v>2.7731400000000002</v>
          </cell>
          <cell r="M465">
            <v>2.368773</v>
          </cell>
          <cell r="N465">
            <v>0.40436699999999998</v>
          </cell>
          <cell r="O465">
            <v>14.581557368181917</v>
          </cell>
        </row>
        <row r="466">
          <cell r="F466">
            <v>26406</v>
          </cell>
          <cell r="G466" t="str">
            <v xml:space="preserve">11KV GORA JGY                 </v>
          </cell>
          <cell r="H466" t="str">
            <v xml:space="preserve">JGY </v>
          </cell>
          <cell r="I466" t="str">
            <v>MX</v>
          </cell>
          <cell r="J466">
            <v>19.440000000000001</v>
          </cell>
          <cell r="K466">
            <v>6.12</v>
          </cell>
          <cell r="L466">
            <v>7.6604700000000001</v>
          </cell>
          <cell r="M466">
            <v>4.0342039999999999</v>
          </cell>
          <cell r="N466">
            <v>3.6262660000000002</v>
          </cell>
          <cell r="O466">
            <v>47.337382693229003</v>
          </cell>
        </row>
        <row r="467">
          <cell r="F467">
            <v>26407</v>
          </cell>
          <cell r="G467" t="str">
            <v xml:space="preserve">11KV RASELA                   </v>
          </cell>
          <cell r="H467" t="str">
            <v>ADOM</v>
          </cell>
          <cell r="I467" t="str">
            <v>LT</v>
          </cell>
          <cell r="J467">
            <v>37.03</v>
          </cell>
          <cell r="K467">
            <v>12.44</v>
          </cell>
          <cell r="L467">
            <v>2.6408399999999999</v>
          </cell>
          <cell r="M467">
            <v>1.8237449999999999</v>
          </cell>
          <cell r="N467">
            <v>0.81709500000000002</v>
          </cell>
          <cell r="O467">
            <v>30.94072340618894</v>
          </cell>
        </row>
        <row r="468">
          <cell r="F468">
            <v>26408</v>
          </cell>
          <cell r="G468" t="str">
            <v xml:space="preserve">11KV POICHA JGY               </v>
          </cell>
          <cell r="H468" t="str">
            <v xml:space="preserve">JGY </v>
          </cell>
          <cell r="I468" t="str">
            <v>LT</v>
          </cell>
          <cell r="J468">
            <v>20.96</v>
          </cell>
          <cell r="K468">
            <v>23.74</v>
          </cell>
          <cell r="L468">
            <v>5.3839800000000002</v>
          </cell>
          <cell r="M468">
            <v>4.124663</v>
          </cell>
          <cell r="N468">
            <v>1.259317</v>
          </cell>
          <cell r="O468">
            <v>23.390075743223413</v>
          </cell>
        </row>
        <row r="469">
          <cell r="F469">
            <v>26409</v>
          </cell>
          <cell r="G469" t="str">
            <v xml:space="preserve">11KV LACHHARAS AG             </v>
          </cell>
          <cell r="H469" t="str">
            <v>ADOM</v>
          </cell>
          <cell r="I469" t="str">
            <v>LT</v>
          </cell>
          <cell r="J469">
            <v>34.049999999999997</v>
          </cell>
          <cell r="K469">
            <v>1.0900000000000001</v>
          </cell>
          <cell r="L469">
            <v>4.2593399999999999</v>
          </cell>
          <cell r="M469">
            <v>4.0280899999999997</v>
          </cell>
          <cell r="N469">
            <v>0.23125000000000001</v>
          </cell>
          <cell r="O469">
            <v>5.4292449064878596</v>
          </cell>
        </row>
        <row r="470">
          <cell r="F470">
            <v>26410</v>
          </cell>
          <cell r="G470" t="str">
            <v xml:space="preserve">11KV THARI AG                 </v>
          </cell>
          <cell r="H470" t="str">
            <v>ADOM</v>
          </cell>
          <cell r="I470" t="str">
            <v>LT</v>
          </cell>
          <cell r="J470">
            <v>21.5</v>
          </cell>
          <cell r="K470">
            <v>27.6</v>
          </cell>
          <cell r="L470">
            <v>2.4548199999999998</v>
          </cell>
          <cell r="M470">
            <v>2.333199</v>
          </cell>
          <cell r="N470">
            <v>0.12162100000000001</v>
          </cell>
          <cell r="O470">
            <v>4.9543754735581427</v>
          </cell>
        </row>
        <row r="471">
          <cell r="F471">
            <v>26411</v>
          </cell>
          <cell r="G471" t="str">
            <v xml:space="preserve">11KV ZUNDA                    </v>
          </cell>
          <cell r="H471" t="str">
            <v>ADOM</v>
          </cell>
          <cell r="I471" t="str">
            <v>LT</v>
          </cell>
          <cell r="J471">
            <v>49.76</v>
          </cell>
          <cell r="K471">
            <v>36.58</v>
          </cell>
          <cell r="L471">
            <v>3.6949200000000002</v>
          </cell>
          <cell r="M471">
            <v>1.1760729999999999</v>
          </cell>
          <cell r="N471">
            <v>2.5188470000000001</v>
          </cell>
          <cell r="O471">
            <v>68.170542258019111</v>
          </cell>
        </row>
        <row r="472">
          <cell r="F472">
            <v>26412</v>
          </cell>
          <cell r="G472" t="str">
            <v xml:space="preserve">11KV NARMADA TOWN             </v>
          </cell>
          <cell r="H472" t="str">
            <v>URBN</v>
          </cell>
          <cell r="I472" t="str">
            <v>MX</v>
          </cell>
          <cell r="J472">
            <v>9.99</v>
          </cell>
          <cell r="K472">
            <v>12.65</v>
          </cell>
          <cell r="L472">
            <v>2.2169500000000002</v>
          </cell>
          <cell r="M472">
            <v>1.9303509999999999</v>
          </cell>
          <cell r="N472">
            <v>0.28659899999999999</v>
          </cell>
          <cell r="O472">
            <v>12.927625792191975</v>
          </cell>
        </row>
        <row r="473">
          <cell r="F473">
            <v>26413</v>
          </cell>
          <cell r="G473" t="str">
            <v xml:space="preserve">11KV PANCHWATI TOWN           </v>
          </cell>
          <cell r="H473" t="str">
            <v>URBN</v>
          </cell>
          <cell r="I473" t="str">
            <v>MX</v>
          </cell>
          <cell r="J473">
            <v>15.07</v>
          </cell>
          <cell r="K473">
            <v>16.399999999999999</v>
          </cell>
          <cell r="L473">
            <v>7.5733499999999996</v>
          </cell>
          <cell r="M473">
            <v>6.39269</v>
          </cell>
          <cell r="N473">
            <v>1.18066</v>
          </cell>
          <cell r="O473">
            <v>15.589666395980643</v>
          </cell>
        </row>
        <row r="474">
          <cell r="F474">
            <v>26501</v>
          </cell>
          <cell r="G474" t="str">
            <v xml:space="preserve">11KV SAGBARA (TOWN)           </v>
          </cell>
          <cell r="H474" t="str">
            <v>URBN</v>
          </cell>
          <cell r="I474" t="str">
            <v>MX</v>
          </cell>
          <cell r="J474">
            <v>6.11</v>
          </cell>
          <cell r="K474">
            <v>9.31</v>
          </cell>
          <cell r="L474">
            <v>1.6706700000000001</v>
          </cell>
          <cell r="M474">
            <v>1.349996</v>
          </cell>
          <cell r="N474">
            <v>0.32067400000000001</v>
          </cell>
          <cell r="O474">
            <v>19.194335206833188</v>
          </cell>
        </row>
        <row r="475">
          <cell r="F475">
            <v>26502</v>
          </cell>
          <cell r="G475" t="str">
            <v xml:space="preserve">11KV ROZDEV JGY               </v>
          </cell>
          <cell r="H475" t="str">
            <v xml:space="preserve">JGY </v>
          </cell>
          <cell r="I475" t="str">
            <v>LT</v>
          </cell>
          <cell r="J475">
            <v>7.44</v>
          </cell>
          <cell r="K475">
            <v>59.71</v>
          </cell>
          <cell r="L475">
            <v>2.0001000000000002</v>
          </cell>
          <cell r="M475">
            <v>0.71943500000000005</v>
          </cell>
          <cell r="N475">
            <v>1.2806649999999999</v>
          </cell>
          <cell r="O475">
            <v>64.030048497575123</v>
          </cell>
        </row>
        <row r="476">
          <cell r="F476">
            <v>26504</v>
          </cell>
          <cell r="G476" t="str">
            <v xml:space="preserve">N1KV KHOPIJGY                 </v>
          </cell>
          <cell r="H476" t="str">
            <v xml:space="preserve">JGY </v>
          </cell>
          <cell r="I476" t="str">
            <v>LT</v>
          </cell>
          <cell r="J476">
            <v>6.49</v>
          </cell>
          <cell r="K476">
            <v>54.55</v>
          </cell>
          <cell r="L476">
            <v>2.4791099999999999</v>
          </cell>
          <cell r="M476">
            <v>1.017161</v>
          </cell>
          <cell r="N476">
            <v>1.4619489999999999</v>
          </cell>
          <cell r="O476">
            <v>58.970719330727562</v>
          </cell>
        </row>
        <row r="477">
          <cell r="F477">
            <v>26505</v>
          </cell>
          <cell r="G477" t="str">
            <v xml:space="preserve">11KV DEVMOGRA                 </v>
          </cell>
          <cell r="H477" t="str">
            <v xml:space="preserve">JGY </v>
          </cell>
          <cell r="I477" t="str">
            <v>LT</v>
          </cell>
          <cell r="J477">
            <v>9.83</v>
          </cell>
          <cell r="K477">
            <v>61.29</v>
          </cell>
          <cell r="L477">
            <v>2.73543</v>
          </cell>
          <cell r="M477">
            <v>0.97284199999999998</v>
          </cell>
          <cell r="N477">
            <v>1.762588</v>
          </cell>
          <cell r="O477">
            <v>64.435500085909709</v>
          </cell>
        </row>
        <row r="478">
          <cell r="F478">
            <v>26506</v>
          </cell>
          <cell r="G478" t="str">
            <v xml:space="preserve">11KV PATLAMAU JGY             </v>
          </cell>
          <cell r="H478" t="str">
            <v xml:space="preserve">JGY </v>
          </cell>
          <cell r="I478" t="str">
            <v>LT</v>
          </cell>
          <cell r="J478">
            <v>5.18</v>
          </cell>
          <cell r="K478">
            <v>55.67</v>
          </cell>
          <cell r="L478">
            <v>2.0259900000000002</v>
          </cell>
          <cell r="M478">
            <v>0.84399599999999997</v>
          </cell>
          <cell r="N478">
            <v>1.181994</v>
          </cell>
          <cell r="O478">
            <v>58.341551537766719</v>
          </cell>
        </row>
        <row r="479">
          <cell r="F479">
            <v>26507</v>
          </cell>
          <cell r="G479" t="str">
            <v xml:space="preserve">11KV DABKA AG                 </v>
          </cell>
          <cell r="H479" t="str">
            <v>ADOM</v>
          </cell>
          <cell r="I479" t="str">
            <v>LT</v>
          </cell>
          <cell r="J479">
            <v>11.93</v>
          </cell>
          <cell r="K479">
            <v>25.08</v>
          </cell>
          <cell r="L479">
            <v>1.1289899999999999</v>
          </cell>
          <cell r="M479">
            <v>0.97905500000000001</v>
          </cell>
          <cell r="N479">
            <v>0.14993500000000001</v>
          </cell>
          <cell r="O479">
            <v>13.280454211286195</v>
          </cell>
        </row>
        <row r="480">
          <cell r="F480">
            <v>26508</v>
          </cell>
          <cell r="G480" t="str">
            <v xml:space="preserve">11KV TELIAMBA AG              </v>
          </cell>
          <cell r="H480" t="str">
            <v>ADOM</v>
          </cell>
          <cell r="I480" t="str">
            <v>LT</v>
          </cell>
          <cell r="J480">
            <v>15.45</v>
          </cell>
          <cell r="K480">
            <v>10.58</v>
          </cell>
          <cell r="L480">
            <v>1.0980300000000001</v>
          </cell>
          <cell r="M480">
            <v>1.222885</v>
          </cell>
          <cell r="N480">
            <v>-0.12485499999999999</v>
          </cell>
          <cell r="O480">
            <v>-11.370818647942224</v>
          </cell>
        </row>
        <row r="481">
          <cell r="F481">
            <v>26509</v>
          </cell>
          <cell r="G481" t="str">
            <v xml:space="preserve">11KV KAKDI AMBA AG            </v>
          </cell>
          <cell r="H481" t="str">
            <v>ADOM</v>
          </cell>
          <cell r="I481" t="str">
            <v>LT</v>
          </cell>
          <cell r="J481">
            <v>17.91</v>
          </cell>
          <cell r="K481">
            <v>-7.67</v>
          </cell>
          <cell r="L481">
            <v>1.4597100000000001</v>
          </cell>
          <cell r="M481">
            <v>1.277644</v>
          </cell>
          <cell r="N481">
            <v>0.18206600000000001</v>
          </cell>
          <cell r="O481">
            <v>12.472751436929252</v>
          </cell>
        </row>
        <row r="482">
          <cell r="F482">
            <v>26510</v>
          </cell>
          <cell r="G482" t="str">
            <v xml:space="preserve">11KV NARVADI AG               </v>
          </cell>
          <cell r="H482" t="str">
            <v>ADOM</v>
          </cell>
          <cell r="I482" t="str">
            <v>LT</v>
          </cell>
          <cell r="J482">
            <v>8.17</v>
          </cell>
          <cell r="K482">
            <v>-33.03</v>
          </cell>
          <cell r="L482">
            <v>0.54161999999999999</v>
          </cell>
          <cell r="M482">
            <v>1.003406</v>
          </cell>
          <cell r="N482">
            <v>-0.46178599999999997</v>
          </cell>
          <cell r="O482">
            <v>-85.260145489457557</v>
          </cell>
        </row>
        <row r="483">
          <cell r="F483">
            <v>26511</v>
          </cell>
          <cell r="G483" t="str">
            <v xml:space="preserve">11KV SELAMBA JGY              </v>
          </cell>
          <cell r="H483" t="str">
            <v xml:space="preserve">JGY </v>
          </cell>
          <cell r="I483" t="str">
            <v>MX</v>
          </cell>
          <cell r="J483">
            <v>7.74</v>
          </cell>
          <cell r="K483">
            <v>45.6</v>
          </cell>
          <cell r="L483">
            <v>5.1710700000000003</v>
          </cell>
          <cell r="M483">
            <v>2.9801989999999998</v>
          </cell>
          <cell r="N483">
            <v>2.190871</v>
          </cell>
          <cell r="O483">
            <v>42.367846499853997</v>
          </cell>
        </row>
        <row r="484">
          <cell r="F484">
            <v>26601</v>
          </cell>
          <cell r="G484" t="str">
            <v xml:space="preserve">11KV AMBOS FEEDER             </v>
          </cell>
          <cell r="H484" t="str">
            <v>ADOM</v>
          </cell>
          <cell r="I484" t="str">
            <v>LT</v>
          </cell>
          <cell r="J484">
            <v>28.19</v>
          </cell>
          <cell r="K484">
            <v>-2.75</v>
          </cell>
          <cell r="L484">
            <v>1.2847200000000001</v>
          </cell>
          <cell r="M484">
            <v>1.383105</v>
          </cell>
          <cell r="N484">
            <v>-9.8385E-2</v>
          </cell>
          <cell r="O484">
            <v>-7.6580889220997568</v>
          </cell>
        </row>
        <row r="485">
          <cell r="F485">
            <v>26602</v>
          </cell>
          <cell r="G485" t="str">
            <v xml:space="preserve">11KV SODGAM FEEDER            </v>
          </cell>
          <cell r="H485" t="str">
            <v>ADOM</v>
          </cell>
          <cell r="I485" t="str">
            <v>LT</v>
          </cell>
          <cell r="J485">
            <v>32.479999999999997</v>
          </cell>
          <cell r="K485">
            <v>20.71</v>
          </cell>
          <cell r="L485">
            <v>2.8755000000000002</v>
          </cell>
          <cell r="M485">
            <v>2.228186</v>
          </cell>
          <cell r="N485">
            <v>0.64731399999999994</v>
          </cell>
          <cell r="O485">
            <v>22.5113545470353</v>
          </cell>
        </row>
        <row r="486">
          <cell r="F486">
            <v>26604</v>
          </cell>
          <cell r="G486" t="str">
            <v xml:space="preserve">11KV KONDH                    </v>
          </cell>
          <cell r="H486" t="str">
            <v xml:space="preserve">JGY </v>
          </cell>
          <cell r="I486" t="str">
            <v>MX</v>
          </cell>
          <cell r="J486">
            <v>11.05</v>
          </cell>
          <cell r="K486">
            <v>44.82</v>
          </cell>
          <cell r="L486">
            <v>4.0700399999999997</v>
          </cell>
          <cell r="M486">
            <v>1.9291720000000001</v>
          </cell>
          <cell r="N486">
            <v>2.1408680000000002</v>
          </cell>
          <cell r="O486">
            <v>52.600662401352324</v>
          </cell>
        </row>
        <row r="487">
          <cell r="F487">
            <v>26605</v>
          </cell>
          <cell r="G487" t="str">
            <v xml:space="preserve">11KV GNAL                     </v>
          </cell>
          <cell r="H487" t="str">
            <v xml:space="preserve">JGY </v>
          </cell>
          <cell r="I487" t="str">
            <v>MX</v>
          </cell>
          <cell r="J487">
            <v>11.92</v>
          </cell>
          <cell r="K487">
            <v>74.34</v>
          </cell>
          <cell r="L487">
            <v>5.2247089999999998</v>
          </cell>
          <cell r="M487">
            <v>1.3076179999999999</v>
          </cell>
          <cell r="N487">
            <v>3.9170910000000001</v>
          </cell>
          <cell r="O487">
            <v>74.972424301525692</v>
          </cell>
        </row>
        <row r="488">
          <cell r="F488">
            <v>26607</v>
          </cell>
          <cell r="G488" t="str">
            <v xml:space="preserve">11KV VALIA (T) FEEDER         </v>
          </cell>
          <cell r="H488" t="str">
            <v>URBN</v>
          </cell>
          <cell r="I488" t="str">
            <v>LT</v>
          </cell>
          <cell r="J488">
            <v>5.45</v>
          </cell>
          <cell r="K488">
            <v>9.94</v>
          </cell>
          <cell r="L488">
            <v>10.615830000000001</v>
          </cell>
          <cell r="M488">
            <v>9.2104859999999995</v>
          </cell>
          <cell r="N488">
            <v>1.4053439999999999</v>
          </cell>
          <cell r="O488">
            <v>13.238192397579841</v>
          </cell>
        </row>
        <row r="489">
          <cell r="F489">
            <v>26609</v>
          </cell>
          <cell r="G489" t="str">
            <v xml:space="preserve">11KV VALIA(R)  FEEDER         </v>
          </cell>
          <cell r="H489" t="str">
            <v>ADOM</v>
          </cell>
          <cell r="I489" t="str">
            <v>LT</v>
          </cell>
          <cell r="J489">
            <v>55</v>
          </cell>
          <cell r="K489">
            <v>29.28</v>
          </cell>
          <cell r="L489">
            <v>2.939038</v>
          </cell>
          <cell r="M489">
            <v>2.5398900000000002</v>
          </cell>
          <cell r="N489">
            <v>0.399148</v>
          </cell>
          <cell r="O489">
            <v>13.580906405429259</v>
          </cell>
        </row>
        <row r="490">
          <cell r="F490">
            <v>26611</v>
          </cell>
          <cell r="G490" t="str">
            <v xml:space="preserve">11KV KARA                     </v>
          </cell>
          <cell r="H490" t="str">
            <v>ADOM</v>
          </cell>
          <cell r="I490" t="str">
            <v>LT</v>
          </cell>
          <cell r="J490">
            <v>24.29</v>
          </cell>
          <cell r="K490">
            <v>18.57</v>
          </cell>
          <cell r="L490">
            <v>3.4116</v>
          </cell>
          <cell r="M490">
            <v>2.6784110000000001</v>
          </cell>
          <cell r="N490">
            <v>0.73318899999999998</v>
          </cell>
          <cell r="O490">
            <v>21.491059913237191</v>
          </cell>
        </row>
        <row r="491">
          <cell r="F491">
            <v>26614</v>
          </cell>
          <cell r="G491" t="str">
            <v xml:space="preserve">11KV KADIA DUNGAR             </v>
          </cell>
          <cell r="H491" t="str">
            <v>ADOM</v>
          </cell>
          <cell r="I491" t="str">
            <v>LT</v>
          </cell>
          <cell r="J491">
            <v>11.77</v>
          </cell>
          <cell r="K491">
            <v>30.62</v>
          </cell>
          <cell r="L491">
            <v>1.31829</v>
          </cell>
          <cell r="M491">
            <v>0.99866699999999997</v>
          </cell>
          <cell r="N491">
            <v>0.31962299999999999</v>
          </cell>
          <cell r="O491">
            <v>24.245272284550442</v>
          </cell>
        </row>
        <row r="492">
          <cell r="F492">
            <v>26616</v>
          </cell>
          <cell r="G492" t="str">
            <v xml:space="preserve">11KV SIYALI                   </v>
          </cell>
          <cell r="H492" t="str">
            <v xml:space="preserve">JGY </v>
          </cell>
          <cell r="I492" t="str">
            <v>LT</v>
          </cell>
          <cell r="J492">
            <v>7.6</v>
          </cell>
          <cell r="K492">
            <v>81.77</v>
          </cell>
          <cell r="L492">
            <v>5.7869700000000002</v>
          </cell>
          <cell r="M492">
            <v>1.075358</v>
          </cell>
          <cell r="N492">
            <v>4.7116119999999997</v>
          </cell>
          <cell r="O492">
            <v>81.417598501461043</v>
          </cell>
        </row>
        <row r="493">
          <cell r="F493">
            <v>26617</v>
          </cell>
          <cell r="G493" t="str">
            <v xml:space="preserve">11KV KANERAV                  </v>
          </cell>
          <cell r="H493" t="str">
            <v xml:space="preserve">JGY </v>
          </cell>
          <cell r="I493" t="str">
            <v>LT</v>
          </cell>
          <cell r="J493">
            <v>5.89</v>
          </cell>
          <cell r="K493">
            <v>80.13</v>
          </cell>
          <cell r="L493">
            <v>3.7803300000000002</v>
          </cell>
          <cell r="M493">
            <v>0.80610800000000005</v>
          </cell>
          <cell r="N493">
            <v>2.9742220000000001</v>
          </cell>
          <cell r="O493">
            <v>78.676253131340388</v>
          </cell>
        </row>
        <row r="494">
          <cell r="F494">
            <v>26618</v>
          </cell>
          <cell r="G494" t="str">
            <v xml:space="preserve">11KV BHAMADIA                 </v>
          </cell>
          <cell r="H494" t="str">
            <v xml:space="preserve">JGY </v>
          </cell>
          <cell r="I494" t="str">
            <v>LT</v>
          </cell>
          <cell r="J494">
            <v>8.69</v>
          </cell>
          <cell r="K494">
            <v>80.489999999999995</v>
          </cell>
          <cell r="L494">
            <v>5.4220499999999996</v>
          </cell>
          <cell r="M494">
            <v>1.107367</v>
          </cell>
          <cell r="N494">
            <v>4.3146829999999996</v>
          </cell>
          <cell r="O494">
            <v>79.576599256738689</v>
          </cell>
        </row>
        <row r="495">
          <cell r="F495">
            <v>26619</v>
          </cell>
          <cell r="G495" t="str">
            <v xml:space="preserve">11KV GANESH SUGAR             </v>
          </cell>
          <cell r="H495" t="str">
            <v>INDU</v>
          </cell>
          <cell r="I495" t="str">
            <v>LT</v>
          </cell>
          <cell r="J495">
            <v>2.74</v>
          </cell>
          <cell r="K495">
            <v>3.05</v>
          </cell>
          <cell r="L495">
            <v>3.44577</v>
          </cell>
          <cell r="M495">
            <v>3.2798959999999999</v>
          </cell>
          <cell r="N495">
            <v>0.16587399999999999</v>
          </cell>
          <cell r="O495">
            <v>4.8138442205951062</v>
          </cell>
        </row>
        <row r="496">
          <cell r="F496">
            <v>26701</v>
          </cell>
          <cell r="G496" t="str">
            <v xml:space="preserve">22KV GLAXO (FDR NO 01  66'A') </v>
          </cell>
          <cell r="H496" t="str">
            <v>GIDC</v>
          </cell>
          <cell r="I496" t="str">
            <v>MX</v>
          </cell>
          <cell r="J496">
            <v>2.5099999999999998</v>
          </cell>
          <cell r="K496">
            <v>-0.05</v>
          </cell>
          <cell r="L496">
            <v>8.6394000000000002</v>
          </cell>
          <cell r="M496">
            <v>8.2999390000000002</v>
          </cell>
          <cell r="N496">
            <v>0.33946100000000001</v>
          </cell>
          <cell r="O496">
            <v>3.9292196217329907</v>
          </cell>
        </row>
        <row r="497">
          <cell r="F497">
            <v>26702</v>
          </cell>
          <cell r="G497" t="str">
            <v>22KV TELEPHONE EXCHANGE (02/A)</v>
          </cell>
          <cell r="H497" t="str">
            <v>GIDC</v>
          </cell>
          <cell r="I497" t="str">
            <v>MX</v>
          </cell>
          <cell r="J497">
            <v>4.62</v>
          </cell>
          <cell r="K497">
            <v>0.1</v>
          </cell>
          <cell r="L497">
            <v>29.098680000000002</v>
          </cell>
          <cell r="M497">
            <v>28.501286</v>
          </cell>
          <cell r="N497">
            <v>0.59739399999999998</v>
          </cell>
          <cell r="O497">
            <v>2.0529934691195613</v>
          </cell>
        </row>
        <row r="498">
          <cell r="F498">
            <v>26703</v>
          </cell>
          <cell r="G498" t="str">
            <v>22KV GUJARAT LYKA(FDR NO 03/A)</v>
          </cell>
          <cell r="H498" t="str">
            <v>GIDC</v>
          </cell>
          <cell r="I498" t="str">
            <v>MX</v>
          </cell>
          <cell r="J498">
            <v>2.88</v>
          </cell>
          <cell r="K498">
            <v>-0.39</v>
          </cell>
          <cell r="L498">
            <v>34.161720000000003</v>
          </cell>
          <cell r="M498">
            <v>32.817610000000002</v>
          </cell>
          <cell r="N498">
            <v>1.3441099999999999</v>
          </cell>
          <cell r="O498">
            <v>3.9345501338925559</v>
          </cell>
        </row>
        <row r="499">
          <cell r="F499">
            <v>26704</v>
          </cell>
          <cell r="G499" t="str">
            <v>22KV CHIRON (FDR NO 04  66'A')</v>
          </cell>
          <cell r="H499" t="str">
            <v>GIDC</v>
          </cell>
          <cell r="I499" t="str">
            <v>MX</v>
          </cell>
          <cell r="J499">
            <v>1.34</v>
          </cell>
          <cell r="K499">
            <v>0.66</v>
          </cell>
          <cell r="L499">
            <v>29.47888</v>
          </cell>
          <cell r="M499">
            <v>29.659897000000001</v>
          </cell>
          <cell r="N499">
            <v>-0.18101700000000001</v>
          </cell>
          <cell r="O499">
            <v>-0.6140565720271598</v>
          </cell>
        </row>
        <row r="500">
          <cell r="F500">
            <v>26707</v>
          </cell>
          <cell r="G500" t="str">
            <v xml:space="preserve">22KV TONIRA (FDR NO 07 66'A') </v>
          </cell>
          <cell r="H500" t="str">
            <v>GIDC</v>
          </cell>
          <cell r="I500" t="str">
            <v>MX</v>
          </cell>
          <cell r="J500">
            <v>6.56</v>
          </cell>
          <cell r="K500">
            <v>-1.48</v>
          </cell>
          <cell r="L500">
            <v>20.921700000000001</v>
          </cell>
          <cell r="M500">
            <v>20.311011000000001</v>
          </cell>
          <cell r="N500">
            <v>0.61068900000000004</v>
          </cell>
          <cell r="O500">
            <v>2.9189262822810766</v>
          </cell>
        </row>
        <row r="501">
          <cell r="F501">
            <v>26708</v>
          </cell>
          <cell r="G501" t="str">
            <v>22KV HEUBACH (FDR NO 08 66'A')</v>
          </cell>
          <cell r="H501" t="str">
            <v>GIDC</v>
          </cell>
          <cell r="I501" t="str">
            <v>MX</v>
          </cell>
          <cell r="J501">
            <v>4.51</v>
          </cell>
          <cell r="K501">
            <v>-1.02</v>
          </cell>
          <cell r="L501">
            <v>24.274560000000001</v>
          </cell>
          <cell r="M501">
            <v>24.209256</v>
          </cell>
          <cell r="N501">
            <v>6.5304000000000001E-2</v>
          </cell>
          <cell r="O501">
            <v>0.26902238392786521</v>
          </cell>
        </row>
        <row r="502">
          <cell r="F502">
            <v>26709</v>
          </cell>
          <cell r="G502" t="str">
            <v xml:space="preserve">22KV SENGPUR                  </v>
          </cell>
          <cell r="H502" t="str">
            <v xml:space="preserve">JGY </v>
          </cell>
          <cell r="I502" t="str">
            <v>LT</v>
          </cell>
          <cell r="J502">
            <v>9.0399999999999991</v>
          </cell>
          <cell r="K502">
            <v>34.82</v>
          </cell>
          <cell r="L502">
            <v>9.4787400000000002</v>
          </cell>
          <cell r="M502">
            <v>5.8586410000000004</v>
          </cell>
          <cell r="N502">
            <v>3.6200990000000002</v>
          </cell>
          <cell r="O502">
            <v>38.191774434154752</v>
          </cell>
        </row>
        <row r="503">
          <cell r="F503">
            <v>26712</v>
          </cell>
          <cell r="G503" t="str">
            <v xml:space="preserve">22KV SULPHURIC (FDR NO 11 A)  </v>
          </cell>
          <cell r="H503" t="str">
            <v>GIDC</v>
          </cell>
          <cell r="I503" t="str">
            <v>MX</v>
          </cell>
          <cell r="J503">
            <v>2.2200000000000002</v>
          </cell>
          <cell r="K503">
            <v>-2.1</v>
          </cell>
          <cell r="L503">
            <v>24.305008999999998</v>
          </cell>
          <cell r="M503">
            <v>23.397254</v>
          </cell>
          <cell r="N503">
            <v>0.90775499999999998</v>
          </cell>
          <cell r="O503">
            <v>3.7348474135516674</v>
          </cell>
        </row>
        <row r="504">
          <cell r="F504">
            <v>26718</v>
          </cell>
          <cell r="G504" t="str">
            <v xml:space="preserve">22KV MOTALI JGY               </v>
          </cell>
          <cell r="H504" t="str">
            <v xml:space="preserve">JGY </v>
          </cell>
          <cell r="I504" t="str">
            <v>LT</v>
          </cell>
          <cell r="J504">
            <v>5.81</v>
          </cell>
          <cell r="K504">
            <v>17.16</v>
          </cell>
          <cell r="L504">
            <v>9.7388700000000004</v>
          </cell>
          <cell r="M504">
            <v>8.2269740000000002</v>
          </cell>
          <cell r="N504">
            <v>1.5118959999999999</v>
          </cell>
          <cell r="O504">
            <v>15.524347280536654</v>
          </cell>
        </row>
        <row r="505">
          <cell r="F505">
            <v>26801</v>
          </cell>
          <cell r="G505" t="str">
            <v xml:space="preserve">11KV ZAGADIA TOWN             </v>
          </cell>
          <cell r="H505" t="str">
            <v>URBN</v>
          </cell>
          <cell r="I505" t="str">
            <v>MX</v>
          </cell>
          <cell r="J505">
            <v>8.17</v>
          </cell>
          <cell r="K505">
            <v>13.25</v>
          </cell>
          <cell r="L505">
            <v>5.5807279999999997</v>
          </cell>
          <cell r="M505">
            <v>4.366244</v>
          </cell>
          <cell r="N505">
            <v>1.2144839999999999</v>
          </cell>
          <cell r="O505">
            <v>21.762107022596336</v>
          </cell>
        </row>
        <row r="506">
          <cell r="F506">
            <v>26802</v>
          </cell>
          <cell r="G506" t="str">
            <v xml:space="preserve">11KV SELOD AG                 </v>
          </cell>
          <cell r="H506" t="str">
            <v>ADOM</v>
          </cell>
          <cell r="I506" t="str">
            <v>LT</v>
          </cell>
          <cell r="J506">
            <v>17.989999999999998</v>
          </cell>
          <cell r="K506">
            <v>-3.9</v>
          </cell>
          <cell r="L506">
            <v>1.6398600000000001</v>
          </cell>
          <cell r="M506">
            <v>1.1543079999999999</v>
          </cell>
          <cell r="N506">
            <v>0.48555199999999998</v>
          </cell>
          <cell r="O506">
            <v>29.609356896320417</v>
          </cell>
        </row>
        <row r="507">
          <cell r="F507">
            <v>26803</v>
          </cell>
          <cell r="G507" t="str">
            <v xml:space="preserve">11KV GUMANDEV FEEDER          </v>
          </cell>
          <cell r="H507" t="str">
            <v>ADOM</v>
          </cell>
          <cell r="I507" t="str">
            <v>LT</v>
          </cell>
          <cell r="J507">
            <v>25.1</v>
          </cell>
          <cell r="K507">
            <v>-10.7</v>
          </cell>
          <cell r="L507">
            <v>2.6904599999999999</v>
          </cell>
          <cell r="M507">
            <v>2.300341</v>
          </cell>
          <cell r="N507">
            <v>0.39011899999999999</v>
          </cell>
          <cell r="O507">
            <v>14.500085487240101</v>
          </cell>
        </row>
        <row r="508">
          <cell r="F508">
            <v>26804</v>
          </cell>
          <cell r="G508" t="str">
            <v xml:space="preserve">11KV KHADOLI(AVIDHA)          </v>
          </cell>
          <cell r="H508" t="str">
            <v>ADOM</v>
          </cell>
          <cell r="I508" t="str">
            <v>LT</v>
          </cell>
          <cell r="J508">
            <v>15.95</v>
          </cell>
          <cell r="K508">
            <v>-20.43</v>
          </cell>
          <cell r="L508">
            <v>1.71906</v>
          </cell>
          <cell r="M508">
            <v>2.0402480000000001</v>
          </cell>
          <cell r="N508">
            <v>-0.32118799999999997</v>
          </cell>
          <cell r="O508">
            <v>-18.683931916279828</v>
          </cell>
        </row>
        <row r="509">
          <cell r="F509">
            <v>26805</v>
          </cell>
          <cell r="G509" t="str">
            <v xml:space="preserve">11KVHUBER CHEMICAL(FD 02(NEW) </v>
          </cell>
          <cell r="H509" t="str">
            <v>GIDC</v>
          </cell>
          <cell r="I509" t="str">
            <v>MX</v>
          </cell>
          <cell r="J509">
            <v>4.51</v>
          </cell>
          <cell r="K509">
            <v>1.29</v>
          </cell>
          <cell r="L509">
            <v>14.106291000000001</v>
          </cell>
          <cell r="M509">
            <v>13.428304000000001</v>
          </cell>
          <cell r="N509">
            <v>0.67798700000000001</v>
          </cell>
          <cell r="O509">
            <v>4.8062740234126746</v>
          </cell>
        </row>
        <row r="510">
          <cell r="F510">
            <v>26810</v>
          </cell>
          <cell r="G510" t="str">
            <v xml:space="preserve">11KV DHOLAKUVA(SELOD)JGY      </v>
          </cell>
          <cell r="H510" t="str">
            <v xml:space="preserve">JGY </v>
          </cell>
          <cell r="I510" t="str">
            <v>LT</v>
          </cell>
          <cell r="J510">
            <v>8.67</v>
          </cell>
          <cell r="K510">
            <v>45.6</v>
          </cell>
          <cell r="L510">
            <v>0.97955999999999999</v>
          </cell>
          <cell r="M510">
            <v>0.55161800000000005</v>
          </cell>
          <cell r="N510">
            <v>0.42794199999999999</v>
          </cell>
          <cell r="O510">
            <v>43.687165666217489</v>
          </cell>
        </row>
        <row r="511">
          <cell r="F511">
            <v>26811</v>
          </cell>
          <cell r="G511" t="str">
            <v xml:space="preserve">11KV GOVALI JGY               </v>
          </cell>
          <cell r="H511" t="str">
            <v xml:space="preserve">JGY </v>
          </cell>
          <cell r="I511" t="str">
            <v>LT</v>
          </cell>
          <cell r="J511">
            <v>10.49</v>
          </cell>
          <cell r="K511">
            <v>37.659999999999997</v>
          </cell>
          <cell r="L511">
            <v>7.0999800000000004</v>
          </cell>
          <cell r="M511">
            <v>4.457846</v>
          </cell>
          <cell r="N511">
            <v>2.642134</v>
          </cell>
          <cell r="O511">
            <v>37.213259755661284</v>
          </cell>
        </row>
        <row r="512">
          <cell r="F512">
            <v>26812</v>
          </cell>
          <cell r="G512" t="str">
            <v xml:space="preserve">11KV AVIDHA JGY               </v>
          </cell>
          <cell r="H512" t="str">
            <v xml:space="preserve">JGY </v>
          </cell>
          <cell r="I512" t="str">
            <v>LT</v>
          </cell>
          <cell r="J512">
            <v>8.41</v>
          </cell>
          <cell r="K512">
            <v>46.49</v>
          </cell>
          <cell r="L512">
            <v>4.3671899999999999</v>
          </cell>
          <cell r="M512">
            <v>2.3261639999999999</v>
          </cell>
          <cell r="N512">
            <v>2.041026</v>
          </cell>
          <cell r="O512">
            <v>46.735452316020144</v>
          </cell>
        </row>
        <row r="513">
          <cell r="F513">
            <v>26813</v>
          </cell>
          <cell r="G513" t="str">
            <v xml:space="preserve">11KV RANIPURA                 </v>
          </cell>
          <cell r="H513" t="str">
            <v>ADOM</v>
          </cell>
          <cell r="I513" t="str">
            <v>LT</v>
          </cell>
          <cell r="J513">
            <v>21.96</v>
          </cell>
          <cell r="K513">
            <v>-28.29</v>
          </cell>
          <cell r="L513">
            <v>2.2674599999999998</v>
          </cell>
          <cell r="M513">
            <v>2.801437</v>
          </cell>
          <cell r="N513">
            <v>-0.53397700000000003</v>
          </cell>
          <cell r="O513">
            <v>-23.54956647526307</v>
          </cell>
        </row>
        <row r="514">
          <cell r="F514">
            <v>26814</v>
          </cell>
          <cell r="G514" t="str">
            <v xml:space="preserve">11KV LIMODHRA                 </v>
          </cell>
          <cell r="H514" t="str">
            <v>ADOM</v>
          </cell>
          <cell r="I514" t="str">
            <v>LT</v>
          </cell>
          <cell r="J514">
            <v>13.56</v>
          </cell>
          <cell r="K514">
            <v>6.64</v>
          </cell>
          <cell r="L514">
            <v>2.8640400000000001</v>
          </cell>
          <cell r="M514">
            <v>2.536699</v>
          </cell>
          <cell r="N514">
            <v>0.32734099999999999</v>
          </cell>
          <cell r="O514">
            <v>11.429344562226785</v>
          </cell>
        </row>
        <row r="515">
          <cell r="F515">
            <v>26901</v>
          </cell>
          <cell r="G515" t="str">
            <v xml:space="preserve">11KV NET (T)                  </v>
          </cell>
          <cell r="H515" t="str">
            <v>URBN</v>
          </cell>
          <cell r="I515" t="str">
            <v>MX</v>
          </cell>
          <cell r="J515">
            <v>6.64</v>
          </cell>
          <cell r="K515">
            <v>22.54</v>
          </cell>
          <cell r="L515">
            <v>7.5278700000000001</v>
          </cell>
          <cell r="M515">
            <v>5.1419519999999999</v>
          </cell>
          <cell r="N515">
            <v>2.3859180000000002</v>
          </cell>
          <cell r="O515">
            <v>31.694463374101836</v>
          </cell>
        </row>
        <row r="516">
          <cell r="F516">
            <v>26906</v>
          </cell>
          <cell r="G516" t="str">
            <v xml:space="preserve">11KV THAVA FEEDER             </v>
          </cell>
          <cell r="H516" t="str">
            <v>ADOM</v>
          </cell>
          <cell r="I516" t="str">
            <v>LT</v>
          </cell>
          <cell r="J516">
            <v>30.06</v>
          </cell>
          <cell r="K516">
            <v>25.87</v>
          </cell>
          <cell r="L516">
            <v>1.7625299999999999</v>
          </cell>
          <cell r="M516">
            <v>1.2149840000000001</v>
          </cell>
          <cell r="N516">
            <v>0.54754599999999998</v>
          </cell>
          <cell r="O516">
            <v>31.065910934849335</v>
          </cell>
        </row>
        <row r="517">
          <cell r="F517">
            <v>26908</v>
          </cell>
          <cell r="G517" t="str">
            <v xml:space="preserve">11KV ATKOL FEEDER             </v>
          </cell>
          <cell r="H517" t="str">
            <v>ADOM</v>
          </cell>
          <cell r="I517" t="str">
            <v>LT</v>
          </cell>
          <cell r="J517">
            <v>35.32</v>
          </cell>
          <cell r="K517">
            <v>-7.16</v>
          </cell>
          <cell r="L517">
            <v>3.32904</v>
          </cell>
          <cell r="M517">
            <v>3.8380399999999999</v>
          </cell>
          <cell r="N517">
            <v>-0.50900000000000001</v>
          </cell>
          <cell r="O517">
            <v>-15.289693124744671</v>
          </cell>
        </row>
        <row r="518">
          <cell r="F518">
            <v>26909</v>
          </cell>
          <cell r="G518" t="str">
            <v xml:space="preserve">11KV CHASWAD FEEDER           </v>
          </cell>
          <cell r="H518" t="str">
            <v>ADOM</v>
          </cell>
          <cell r="I518" t="str">
            <v>LT</v>
          </cell>
          <cell r="J518">
            <v>27.53</v>
          </cell>
          <cell r="K518">
            <v>53.9</v>
          </cell>
          <cell r="L518">
            <v>3.3168600000000001</v>
          </cell>
          <cell r="M518">
            <v>1.3878569999999999</v>
          </cell>
          <cell r="N518">
            <v>1.929003</v>
          </cell>
          <cell r="O518">
            <v>58.157504386678966</v>
          </cell>
        </row>
        <row r="519">
          <cell r="F519">
            <v>26910</v>
          </cell>
          <cell r="G519" t="str">
            <v xml:space="preserve">11KV MAUZA                    </v>
          </cell>
          <cell r="H519" t="str">
            <v>ADOM</v>
          </cell>
          <cell r="I519" t="str">
            <v>LT</v>
          </cell>
          <cell r="J519">
            <v>8.59</v>
          </cell>
          <cell r="K519">
            <v>50.6</v>
          </cell>
          <cell r="L519">
            <v>0.98202</v>
          </cell>
          <cell r="M519">
            <v>0.54384399999999999</v>
          </cell>
          <cell r="N519">
            <v>0.43817600000000001</v>
          </cell>
          <cell r="O519">
            <v>44.619865175861996</v>
          </cell>
        </row>
        <row r="520">
          <cell r="F520">
            <v>26911</v>
          </cell>
          <cell r="G520" t="str">
            <v xml:space="preserve">11KV DHANIKUT                 </v>
          </cell>
          <cell r="H520" t="str">
            <v xml:space="preserve">JGY </v>
          </cell>
          <cell r="I520" t="str">
            <v>LT</v>
          </cell>
          <cell r="J520">
            <v>9.84</v>
          </cell>
          <cell r="K520">
            <v>76.709999999999994</v>
          </cell>
          <cell r="L520">
            <v>7.1922899999999998</v>
          </cell>
          <cell r="M520">
            <v>1.8376950000000001</v>
          </cell>
          <cell r="N520">
            <v>5.3545949999999998</v>
          </cell>
          <cell r="O520">
            <v>74.449097575320238</v>
          </cell>
        </row>
        <row r="521">
          <cell r="F521">
            <v>26912</v>
          </cell>
          <cell r="G521" t="str">
            <v xml:space="preserve">11KV MOVI                     </v>
          </cell>
          <cell r="H521" t="str">
            <v xml:space="preserve">JGY </v>
          </cell>
          <cell r="I521" t="str">
            <v>MX</v>
          </cell>
          <cell r="J521">
            <v>12.05</v>
          </cell>
          <cell r="K521">
            <v>79.87</v>
          </cell>
          <cell r="L521">
            <v>1.7311799999999999</v>
          </cell>
          <cell r="M521">
            <v>0.359537</v>
          </cell>
          <cell r="N521">
            <v>1.3716429999999999</v>
          </cell>
          <cell r="O521">
            <v>79.231680125694609</v>
          </cell>
        </row>
        <row r="522">
          <cell r="F522">
            <v>26914</v>
          </cell>
          <cell r="G522" t="str">
            <v xml:space="preserve">11KV KAVACHIYA                </v>
          </cell>
          <cell r="H522" t="str">
            <v xml:space="preserve">JGY </v>
          </cell>
          <cell r="I522" t="str">
            <v>LT</v>
          </cell>
          <cell r="J522">
            <v>9.06</v>
          </cell>
          <cell r="K522">
            <v>68.98</v>
          </cell>
          <cell r="L522">
            <v>6.7023299999999999</v>
          </cell>
          <cell r="M522">
            <v>2.234451</v>
          </cell>
          <cell r="N522">
            <v>4.4678789999999999</v>
          </cell>
          <cell r="O522">
            <v>66.661578883761322</v>
          </cell>
        </row>
        <row r="523">
          <cell r="F523">
            <v>26915</v>
          </cell>
          <cell r="G523" t="str">
            <v xml:space="preserve">11KV CHANDRAVAN               </v>
          </cell>
          <cell r="H523" t="str">
            <v>ADOM</v>
          </cell>
          <cell r="I523" t="str">
            <v>LT</v>
          </cell>
          <cell r="J523">
            <v>19.46</v>
          </cell>
          <cell r="K523">
            <v>34.42</v>
          </cell>
          <cell r="L523">
            <v>2.3944200000000002</v>
          </cell>
          <cell r="M523">
            <v>1.5437780000000001</v>
          </cell>
          <cell r="N523">
            <v>0.85064200000000001</v>
          </cell>
          <cell r="O523">
            <v>35.526014650729614</v>
          </cell>
        </row>
        <row r="524">
          <cell r="F524">
            <v>26916</v>
          </cell>
          <cell r="G524" t="str">
            <v xml:space="preserve">11KV BHULESHWAR               </v>
          </cell>
          <cell r="H524" t="str">
            <v>ADOM</v>
          </cell>
          <cell r="I524" t="str">
            <v>LT</v>
          </cell>
          <cell r="J524">
            <v>14.63</v>
          </cell>
          <cell r="K524">
            <v>7</v>
          </cell>
          <cell r="L524">
            <v>1.49685</v>
          </cell>
          <cell r="M524">
            <v>1.901381</v>
          </cell>
          <cell r="N524">
            <v>-0.40453099999999997</v>
          </cell>
          <cell r="O524">
            <v>-27.025486855730367</v>
          </cell>
        </row>
        <row r="525">
          <cell r="F525">
            <v>26917</v>
          </cell>
          <cell r="G525" t="str">
            <v xml:space="preserve">11KV ASHANAVI JGY             </v>
          </cell>
          <cell r="H525" t="str">
            <v xml:space="preserve">JGY </v>
          </cell>
          <cell r="I525" t="str">
            <v>LT</v>
          </cell>
          <cell r="J525">
            <v>6.88</v>
          </cell>
          <cell r="K525">
            <v>72.099999999999994</v>
          </cell>
          <cell r="L525">
            <v>3.8949500000000001</v>
          </cell>
          <cell r="M525">
            <v>0.39038</v>
          </cell>
          <cell r="N525">
            <v>3.5045700000000002</v>
          </cell>
          <cell r="O525">
            <v>89.977278270581138</v>
          </cell>
        </row>
        <row r="526">
          <cell r="F526">
            <v>26918</v>
          </cell>
          <cell r="G526" t="str">
            <v xml:space="preserve">11KV JESPORE AG               </v>
          </cell>
          <cell r="H526" t="str">
            <v>ADOM</v>
          </cell>
          <cell r="I526" t="str">
            <v>LT</v>
          </cell>
          <cell r="J526">
            <v>14.95</v>
          </cell>
          <cell r="K526">
            <v>-88.89</v>
          </cell>
          <cell r="L526">
            <v>0.42215999999999998</v>
          </cell>
          <cell r="M526">
            <v>1.0071410000000001</v>
          </cell>
          <cell r="N526">
            <v>-0.58498099999999997</v>
          </cell>
          <cell r="O526">
            <v>-138.56855220769376</v>
          </cell>
        </row>
        <row r="527">
          <cell r="F527">
            <v>26919</v>
          </cell>
          <cell r="G527" t="str">
            <v xml:space="preserve">11KV ZARIYA IND.              </v>
          </cell>
          <cell r="H527" t="str">
            <v>INDU</v>
          </cell>
          <cell r="I527" t="str">
            <v>LT</v>
          </cell>
          <cell r="J527">
            <v>5.07</v>
          </cell>
          <cell r="K527">
            <v>-4.21</v>
          </cell>
          <cell r="L527">
            <v>3.0516800000000002</v>
          </cell>
          <cell r="M527">
            <v>2.7713950000000001</v>
          </cell>
          <cell r="N527">
            <v>0.28028500000000001</v>
          </cell>
          <cell r="O527">
            <v>9.184613065590101</v>
          </cell>
        </row>
        <row r="528">
          <cell r="F528">
            <v>27101</v>
          </cell>
          <cell r="G528" t="str">
            <v xml:space="preserve">11 KV SACHETI FDR.            </v>
          </cell>
          <cell r="H528" t="str">
            <v>INDU</v>
          </cell>
          <cell r="I528" t="str">
            <v>MX</v>
          </cell>
          <cell r="J528">
            <v>1.95</v>
          </cell>
          <cell r="K528">
            <v>2.99</v>
          </cell>
          <cell r="L528">
            <v>9.9081399999999995</v>
          </cell>
          <cell r="M528">
            <v>9.1767310000000002</v>
          </cell>
          <cell r="N528">
            <v>0.73140899999999998</v>
          </cell>
          <cell r="O528">
            <v>7.3819001346367736</v>
          </cell>
        </row>
        <row r="529">
          <cell r="F529">
            <v>27102</v>
          </cell>
          <cell r="G529" t="str">
            <v xml:space="preserve">11KV RAJVEE FDR.              </v>
          </cell>
          <cell r="H529" t="str">
            <v>INDU</v>
          </cell>
          <cell r="I529" t="str">
            <v>MX</v>
          </cell>
          <cell r="J529">
            <v>2.99</v>
          </cell>
          <cell r="K529">
            <v>0.84</v>
          </cell>
          <cell r="L529">
            <v>11.73136</v>
          </cell>
          <cell r="M529">
            <v>11.175915</v>
          </cell>
          <cell r="N529">
            <v>0.55544499999999997</v>
          </cell>
          <cell r="O529">
            <v>4.7347025408818757</v>
          </cell>
        </row>
        <row r="530">
          <cell r="F530">
            <v>27103</v>
          </cell>
          <cell r="G530" t="str">
            <v xml:space="preserve">11KV MUKESH FDR.              </v>
          </cell>
          <cell r="H530" t="str">
            <v>INDU</v>
          </cell>
          <cell r="I530" t="str">
            <v>MX</v>
          </cell>
          <cell r="J530">
            <v>1.95</v>
          </cell>
          <cell r="K530">
            <v>1.51</v>
          </cell>
          <cell r="L530">
            <v>5.0022599999999997</v>
          </cell>
          <cell r="M530">
            <v>4.7193569999999996</v>
          </cell>
          <cell r="N530">
            <v>0.28290300000000002</v>
          </cell>
          <cell r="O530">
            <v>5.6555037123220302</v>
          </cell>
        </row>
        <row r="531">
          <cell r="F531">
            <v>27104</v>
          </cell>
          <cell r="G531" t="str">
            <v xml:space="preserve">11KV RAJMANI FDR.             </v>
          </cell>
          <cell r="H531" t="str">
            <v>INDU</v>
          </cell>
          <cell r="I531" t="str">
            <v>MX</v>
          </cell>
          <cell r="J531">
            <v>1.52</v>
          </cell>
          <cell r="K531">
            <v>1.35</v>
          </cell>
          <cell r="L531">
            <v>4.9326600000000003</v>
          </cell>
          <cell r="M531">
            <v>4.7028350000000003</v>
          </cell>
          <cell r="N531">
            <v>0.229825</v>
          </cell>
          <cell r="O531">
            <v>4.6592507896348012</v>
          </cell>
        </row>
        <row r="532">
          <cell r="F532">
            <v>27105</v>
          </cell>
          <cell r="G532" t="str">
            <v xml:space="preserve">11KV SHYAMAL FDR.             </v>
          </cell>
          <cell r="H532" t="str">
            <v>INDU</v>
          </cell>
          <cell r="I532" t="str">
            <v>MX</v>
          </cell>
          <cell r="J532">
            <v>1.92</v>
          </cell>
          <cell r="K532">
            <v>2.13</v>
          </cell>
          <cell r="L532">
            <v>8.7544799999999992</v>
          </cell>
          <cell r="M532">
            <v>8.3315950000000001</v>
          </cell>
          <cell r="N532">
            <v>0.42288500000000001</v>
          </cell>
          <cell r="O532">
            <v>4.8304982134861234</v>
          </cell>
        </row>
        <row r="533">
          <cell r="F533">
            <v>27106</v>
          </cell>
          <cell r="G533" t="str">
            <v xml:space="preserve">11KV SEEMA FDR.               </v>
          </cell>
          <cell r="H533" t="str">
            <v>INDU</v>
          </cell>
          <cell r="I533" t="str">
            <v>MX</v>
          </cell>
          <cell r="J533">
            <v>2.38</v>
          </cell>
          <cell r="K533">
            <v>2.42</v>
          </cell>
          <cell r="L533">
            <v>15.0146</v>
          </cell>
          <cell r="M533">
            <v>14.0966</v>
          </cell>
          <cell r="N533">
            <v>0.91800000000000004</v>
          </cell>
          <cell r="O533">
            <v>6.1140489923141477</v>
          </cell>
        </row>
        <row r="534">
          <cell r="F534">
            <v>27107</v>
          </cell>
          <cell r="G534" t="str">
            <v xml:space="preserve">11KV SAVALIA FDR.             </v>
          </cell>
          <cell r="H534" t="str">
            <v>INDU</v>
          </cell>
          <cell r="I534" t="str">
            <v>MX</v>
          </cell>
          <cell r="J534">
            <v>1.96</v>
          </cell>
          <cell r="K534">
            <v>2.41</v>
          </cell>
          <cell r="L534">
            <v>10.964980000000001</v>
          </cell>
          <cell r="M534">
            <v>10.310388</v>
          </cell>
          <cell r="N534">
            <v>0.65459199999999995</v>
          </cell>
          <cell r="O534">
            <v>5.9698421702547568</v>
          </cell>
        </row>
        <row r="535">
          <cell r="F535">
            <v>27108</v>
          </cell>
          <cell r="G535" t="str">
            <v xml:space="preserve">11 KV DEVIKA                  </v>
          </cell>
          <cell r="H535" t="str">
            <v>INDU</v>
          </cell>
          <cell r="I535" t="str">
            <v>MX</v>
          </cell>
          <cell r="J535">
            <v>10.81</v>
          </cell>
          <cell r="K535">
            <v>3.56</v>
          </cell>
          <cell r="L535">
            <v>7.28118</v>
          </cell>
          <cell r="M535">
            <v>6.8069490000000004</v>
          </cell>
          <cell r="N535">
            <v>0.47423100000000001</v>
          </cell>
          <cell r="O535">
            <v>6.5131063920957866</v>
          </cell>
        </row>
        <row r="536">
          <cell r="F536">
            <v>27111</v>
          </cell>
          <cell r="G536" t="str">
            <v xml:space="preserve">11KV HARE KRISHNA FDR.        </v>
          </cell>
          <cell r="H536" t="str">
            <v>INDU</v>
          </cell>
          <cell r="I536" t="str">
            <v>LT</v>
          </cell>
          <cell r="J536">
            <v>2.2799999999999998</v>
          </cell>
          <cell r="K536">
            <v>2.82</v>
          </cell>
          <cell r="L536">
            <v>14.42212</v>
          </cell>
          <cell r="M536">
            <v>13.532318</v>
          </cell>
          <cell r="N536">
            <v>0.88980199999999998</v>
          </cell>
          <cell r="O536">
            <v>6.1697032059087009</v>
          </cell>
        </row>
        <row r="537">
          <cell r="F537">
            <v>27112</v>
          </cell>
          <cell r="G537" t="str">
            <v xml:space="preserve">11KV ASHRAM FDR.              </v>
          </cell>
          <cell r="H537" t="str">
            <v>INDU</v>
          </cell>
          <cell r="I537" t="str">
            <v>MX</v>
          </cell>
          <cell r="J537">
            <v>1.95</v>
          </cell>
          <cell r="K537">
            <v>2.1800000000000002</v>
          </cell>
          <cell r="L537">
            <v>13.77876</v>
          </cell>
          <cell r="M537">
            <v>13.229236</v>
          </cell>
          <cell r="N537">
            <v>0.54952400000000001</v>
          </cell>
          <cell r="O537">
            <v>3.9881963253587407</v>
          </cell>
        </row>
        <row r="538">
          <cell r="F538">
            <v>27116</v>
          </cell>
          <cell r="G538" t="str">
            <v xml:space="preserve">11 KV KABRA                   </v>
          </cell>
          <cell r="H538" t="str">
            <v>INDU</v>
          </cell>
          <cell r="I538" t="str">
            <v>MX</v>
          </cell>
          <cell r="J538">
            <v>1.56</v>
          </cell>
          <cell r="K538">
            <v>0.33</v>
          </cell>
          <cell r="L538">
            <v>9.4910399999999999</v>
          </cell>
          <cell r="M538">
            <v>8.9496090000000006</v>
          </cell>
          <cell r="N538">
            <v>0.541431</v>
          </cell>
          <cell r="O538">
            <v>5.704654073736914</v>
          </cell>
        </row>
        <row r="539">
          <cell r="F539">
            <v>27118</v>
          </cell>
          <cell r="G539" t="str">
            <v xml:space="preserve">11 KV MOHIT                   </v>
          </cell>
          <cell r="H539" t="str">
            <v>INDU</v>
          </cell>
          <cell r="I539" t="str">
            <v>MX</v>
          </cell>
          <cell r="J539">
            <v>6.85</v>
          </cell>
          <cell r="K539">
            <v>4.82</v>
          </cell>
          <cell r="L539">
            <v>20.282820000000001</v>
          </cell>
          <cell r="M539">
            <v>19.323105000000002</v>
          </cell>
          <cell r="N539">
            <v>0.95971499999999998</v>
          </cell>
          <cell r="O539">
            <v>4.7316645318550377</v>
          </cell>
        </row>
        <row r="540">
          <cell r="F540">
            <v>27120</v>
          </cell>
          <cell r="G540" t="str">
            <v xml:space="preserve">11 KV SAI LAXMI               </v>
          </cell>
          <cell r="H540" t="str">
            <v>INDU</v>
          </cell>
          <cell r="I540" t="str">
            <v>MX</v>
          </cell>
          <cell r="J540">
            <v>1.59</v>
          </cell>
          <cell r="K540">
            <v>0.96</v>
          </cell>
          <cell r="L540">
            <v>17.279199999999999</v>
          </cell>
          <cell r="M540">
            <v>16.320339000000001</v>
          </cell>
          <cell r="N540">
            <v>0.95886099999999996</v>
          </cell>
          <cell r="O540">
            <v>5.5492210287513313</v>
          </cell>
        </row>
        <row r="541">
          <cell r="F541">
            <v>27201</v>
          </cell>
          <cell r="G541" t="str">
            <v xml:space="preserve">11KV BHATPUR                  </v>
          </cell>
          <cell r="H541" t="str">
            <v>ADOM</v>
          </cell>
          <cell r="I541" t="str">
            <v>LT</v>
          </cell>
          <cell r="J541">
            <v>56.34</v>
          </cell>
          <cell r="K541">
            <v>30.9</v>
          </cell>
          <cell r="L541">
            <v>2.8059099999999999</v>
          </cell>
          <cell r="M541">
            <v>2.6985209999999999</v>
          </cell>
          <cell r="N541">
            <v>0.107389</v>
          </cell>
          <cell r="O541">
            <v>3.8272432116496966</v>
          </cell>
        </row>
        <row r="542">
          <cell r="F542">
            <v>27202</v>
          </cell>
          <cell r="G542" t="str">
            <v xml:space="preserve">11KV MOSIT JGY                </v>
          </cell>
          <cell r="H542" t="str">
            <v xml:space="preserve">JGY </v>
          </cell>
          <cell r="I542" t="str">
            <v>LT</v>
          </cell>
          <cell r="J542">
            <v>7.76</v>
          </cell>
          <cell r="K542">
            <v>66.739999999999995</v>
          </cell>
          <cell r="L542">
            <v>1.69746</v>
          </cell>
          <cell r="M542">
            <v>0.683029</v>
          </cell>
          <cell r="N542">
            <v>1.0144310000000001</v>
          </cell>
          <cell r="O542">
            <v>59.761702779446935</v>
          </cell>
        </row>
        <row r="543">
          <cell r="F543">
            <v>27203</v>
          </cell>
          <cell r="G543" t="str">
            <v xml:space="preserve">11KV GANGAPUR JGY             </v>
          </cell>
          <cell r="H543" t="str">
            <v xml:space="preserve">JGY </v>
          </cell>
          <cell r="I543" t="str">
            <v>LT</v>
          </cell>
          <cell r="J543">
            <v>9.93</v>
          </cell>
          <cell r="K543">
            <v>67.09</v>
          </cell>
          <cell r="L543">
            <v>1.36734</v>
          </cell>
          <cell r="M543">
            <v>0.45167400000000002</v>
          </cell>
          <cell r="N543">
            <v>0.91566599999999998</v>
          </cell>
          <cell r="O543">
            <v>66.966957742770632</v>
          </cell>
        </row>
        <row r="544">
          <cell r="F544">
            <v>27204</v>
          </cell>
          <cell r="G544" t="str">
            <v xml:space="preserve">11KV DEDIAPADA (TOWN)         </v>
          </cell>
          <cell r="H544" t="str">
            <v>URBN</v>
          </cell>
          <cell r="I544" t="str">
            <v>LT</v>
          </cell>
          <cell r="J544">
            <v>7.93</v>
          </cell>
          <cell r="K544">
            <v>19</v>
          </cell>
          <cell r="L544">
            <v>5.9977299999999998</v>
          </cell>
          <cell r="M544">
            <v>4.8126100000000003</v>
          </cell>
          <cell r="N544">
            <v>1.18512</v>
          </cell>
          <cell r="O544">
            <v>19.759475668294506</v>
          </cell>
        </row>
        <row r="545">
          <cell r="F545">
            <v>27205</v>
          </cell>
          <cell r="G545" t="str">
            <v xml:space="preserve">11KV MANDALA JGY              </v>
          </cell>
          <cell r="H545" t="str">
            <v xml:space="preserve">JGY </v>
          </cell>
          <cell r="I545" t="str">
            <v>LT</v>
          </cell>
          <cell r="J545">
            <v>10.83</v>
          </cell>
          <cell r="K545">
            <v>47.27</v>
          </cell>
          <cell r="L545">
            <v>3.79013</v>
          </cell>
          <cell r="M545">
            <v>1.3824829999999999</v>
          </cell>
          <cell r="N545">
            <v>2.4076469999999999</v>
          </cell>
          <cell r="O545">
            <v>63.524127140757706</v>
          </cell>
        </row>
        <row r="546">
          <cell r="F546">
            <v>27206</v>
          </cell>
          <cell r="G546" t="str">
            <v xml:space="preserve">11KV JORGAM AG                </v>
          </cell>
          <cell r="H546" t="str">
            <v>ADOM</v>
          </cell>
          <cell r="I546" t="str">
            <v>LT</v>
          </cell>
          <cell r="J546">
            <v>20.41</v>
          </cell>
          <cell r="K546">
            <v>13.2</v>
          </cell>
          <cell r="L546">
            <v>1.20631</v>
          </cell>
          <cell r="M546">
            <v>1.17943</v>
          </cell>
          <cell r="N546">
            <v>2.6880000000000001E-2</v>
          </cell>
          <cell r="O546">
            <v>2.2282829455115185</v>
          </cell>
        </row>
        <row r="547">
          <cell r="F547">
            <v>27207</v>
          </cell>
          <cell r="G547" t="str">
            <v xml:space="preserve">11KV GHATOLI JGY              </v>
          </cell>
          <cell r="H547" t="str">
            <v xml:space="preserve">JGY </v>
          </cell>
          <cell r="I547" t="str">
            <v>MX</v>
          </cell>
          <cell r="J547">
            <v>10.91</v>
          </cell>
          <cell r="K547">
            <v>73.16</v>
          </cell>
          <cell r="L547">
            <v>3.5819200000000002</v>
          </cell>
          <cell r="M547">
            <v>1.107291</v>
          </cell>
          <cell r="N547">
            <v>2.4746290000000002</v>
          </cell>
          <cell r="O547">
            <v>69.086663018716223</v>
          </cell>
        </row>
        <row r="548">
          <cell r="F548">
            <v>27208</v>
          </cell>
          <cell r="G548" t="str">
            <v xml:space="preserve">11KV SOLIA AG                 </v>
          </cell>
          <cell r="H548" t="str">
            <v>ADOM</v>
          </cell>
          <cell r="I548" t="str">
            <v>LT</v>
          </cell>
          <cell r="J548">
            <v>24.92</v>
          </cell>
          <cell r="K548">
            <v>37.979999999999997</v>
          </cell>
          <cell r="L548">
            <v>1.45614</v>
          </cell>
          <cell r="M548">
            <v>1.1470670000000001</v>
          </cell>
          <cell r="N548">
            <v>0.30907299999999999</v>
          </cell>
          <cell r="O548">
            <v>21.225500295301277</v>
          </cell>
        </row>
        <row r="549">
          <cell r="F549">
            <v>27209</v>
          </cell>
          <cell r="G549" t="str">
            <v xml:space="preserve">11KV PANUDA JGY               </v>
          </cell>
          <cell r="H549" t="str">
            <v xml:space="preserve">JGY </v>
          </cell>
          <cell r="I549" t="str">
            <v>LT</v>
          </cell>
          <cell r="J549">
            <v>7.67</v>
          </cell>
          <cell r="K549">
            <v>68.989999999999995</v>
          </cell>
          <cell r="L549">
            <v>2.9247000000000001</v>
          </cell>
          <cell r="M549">
            <v>0.79570799999999997</v>
          </cell>
          <cell r="N549">
            <v>2.1289920000000002</v>
          </cell>
          <cell r="O549">
            <v>72.793517283823988</v>
          </cell>
        </row>
        <row r="550">
          <cell r="F550">
            <v>28101</v>
          </cell>
          <cell r="G550" t="str">
            <v xml:space="preserve">22KV HARIMANGLA (GIDC OLD)    </v>
          </cell>
          <cell r="H550" t="str">
            <v>GIDC</v>
          </cell>
          <cell r="I550" t="str">
            <v>MX</v>
          </cell>
          <cell r="J550">
            <v>5.83</v>
          </cell>
          <cell r="K550">
            <v>2.27</v>
          </cell>
          <cell r="L550">
            <v>7.1540600000000003</v>
          </cell>
          <cell r="M550">
            <v>6.3965959999999997</v>
          </cell>
          <cell r="N550">
            <v>0.75746400000000003</v>
          </cell>
          <cell r="O550">
            <v>10.587889953397092</v>
          </cell>
        </row>
        <row r="551">
          <cell r="F551">
            <v>28104</v>
          </cell>
          <cell r="G551" t="str">
            <v xml:space="preserve">22KV N.S.MILL                 </v>
          </cell>
          <cell r="H551" t="str">
            <v>URBN</v>
          </cell>
          <cell r="I551" t="str">
            <v>MX</v>
          </cell>
          <cell r="J551">
            <v>5.87</v>
          </cell>
          <cell r="K551">
            <v>2.0699999999999998</v>
          </cell>
          <cell r="L551">
            <v>8.8450199999999999</v>
          </cell>
          <cell r="M551">
            <v>9.7337279999999993</v>
          </cell>
          <cell r="N551">
            <v>-0.88870800000000005</v>
          </cell>
          <cell r="O551">
            <v>-10.047552181905751</v>
          </cell>
        </row>
        <row r="552">
          <cell r="F552">
            <v>28105</v>
          </cell>
          <cell r="G552" t="str">
            <v xml:space="preserve">22KV GHB FEEDER               </v>
          </cell>
          <cell r="H552" t="str">
            <v>URBN</v>
          </cell>
          <cell r="I552" t="str">
            <v>LT</v>
          </cell>
          <cell r="J552">
            <v>5.29</v>
          </cell>
          <cell r="K552">
            <v>0.14000000000000001</v>
          </cell>
          <cell r="L552">
            <v>10.176690000000001</v>
          </cell>
          <cell r="M552">
            <v>9.5274920000000005</v>
          </cell>
          <cell r="N552">
            <v>0.64919800000000005</v>
          </cell>
          <cell r="O552">
            <v>6.3792647707653467</v>
          </cell>
        </row>
        <row r="553">
          <cell r="F553">
            <v>28106</v>
          </cell>
          <cell r="G553" t="str">
            <v xml:space="preserve">22KV GNFC                     </v>
          </cell>
          <cell r="H553" t="str">
            <v>URBN</v>
          </cell>
          <cell r="I553" t="str">
            <v>LT</v>
          </cell>
          <cell r="J553">
            <v>4.55</v>
          </cell>
          <cell r="K553">
            <v>3.24</v>
          </cell>
          <cell r="L553">
            <v>7.4737299999999998</v>
          </cell>
          <cell r="M553">
            <v>7.3794779999999998</v>
          </cell>
          <cell r="N553">
            <v>9.4252000000000002E-2</v>
          </cell>
          <cell r="O553">
            <v>1.2611105833365668</v>
          </cell>
        </row>
        <row r="554">
          <cell r="F554">
            <v>28107</v>
          </cell>
          <cell r="G554" t="str">
            <v xml:space="preserve">22KV B. T. MILL               </v>
          </cell>
          <cell r="H554" t="str">
            <v>URBN</v>
          </cell>
          <cell r="I554" t="str">
            <v>MX</v>
          </cell>
          <cell r="J554">
            <v>4.96</v>
          </cell>
          <cell r="K554">
            <v>0.93</v>
          </cell>
          <cell r="L554">
            <v>1.8236399999999999</v>
          </cell>
          <cell r="M554">
            <v>1.6708179999999999</v>
          </cell>
          <cell r="N554">
            <v>0.15282200000000001</v>
          </cell>
          <cell r="O554">
            <v>8.3800530806518836</v>
          </cell>
        </row>
        <row r="555">
          <cell r="F555">
            <v>28109</v>
          </cell>
          <cell r="G555" t="str">
            <v xml:space="preserve">22KV ZADESHWAR (SHUKLATIRTH)  </v>
          </cell>
          <cell r="H555" t="str">
            <v>URBN</v>
          </cell>
          <cell r="I555" t="str">
            <v>MX</v>
          </cell>
          <cell r="J555">
            <v>7.64</v>
          </cell>
          <cell r="K555">
            <v>0.54</v>
          </cell>
          <cell r="L555">
            <v>8.1365999999999996</v>
          </cell>
          <cell r="M555">
            <v>13.475941000000001</v>
          </cell>
          <cell r="N555">
            <v>-5.3393410000000001</v>
          </cell>
          <cell r="O555">
            <v>-65.621279158370825</v>
          </cell>
        </row>
        <row r="556">
          <cell r="F556">
            <v>28111</v>
          </cell>
          <cell r="G556" t="str">
            <v xml:space="preserve">22KV GUJCO MASOL              </v>
          </cell>
          <cell r="H556" t="str">
            <v>URBN</v>
          </cell>
          <cell r="I556" t="str">
            <v>MX</v>
          </cell>
          <cell r="J556">
            <v>6.89</v>
          </cell>
          <cell r="K556">
            <v>7.24</v>
          </cell>
          <cell r="L556">
            <v>13.48251</v>
          </cell>
          <cell r="M556">
            <v>12.64822</v>
          </cell>
          <cell r="N556">
            <v>0.83428999999999998</v>
          </cell>
          <cell r="O556">
            <v>6.1879427495325423</v>
          </cell>
        </row>
        <row r="557">
          <cell r="F557">
            <v>28115</v>
          </cell>
          <cell r="G557" t="str">
            <v xml:space="preserve">22KV KASAK(NARMADA ALU)       </v>
          </cell>
          <cell r="H557" t="str">
            <v>URBN</v>
          </cell>
          <cell r="I557" t="str">
            <v>LT</v>
          </cell>
          <cell r="J557">
            <v>5.52</v>
          </cell>
          <cell r="K557">
            <v>2.5299999999999998</v>
          </cell>
          <cell r="L557">
            <v>7.8758100000000004</v>
          </cell>
          <cell r="M557">
            <v>7.421443</v>
          </cell>
          <cell r="N557">
            <v>0.45436700000000002</v>
          </cell>
          <cell r="O557">
            <v>5.7691462846361201</v>
          </cell>
        </row>
        <row r="558">
          <cell r="F558">
            <v>28116</v>
          </cell>
          <cell r="G558" t="str">
            <v xml:space="preserve">22KV GIDC PH-II               </v>
          </cell>
          <cell r="H558" t="str">
            <v>GIDC</v>
          </cell>
          <cell r="I558" t="str">
            <v>MX</v>
          </cell>
          <cell r="J558">
            <v>4.1100000000000003</v>
          </cell>
          <cell r="K558">
            <v>2.15</v>
          </cell>
          <cell r="L558">
            <v>10.068910000000001</v>
          </cell>
          <cell r="M558">
            <v>8.7900360000000006</v>
          </cell>
          <cell r="N558">
            <v>1.2788740000000001</v>
          </cell>
          <cell r="O558">
            <v>12.701215921087783</v>
          </cell>
        </row>
        <row r="559">
          <cell r="F559">
            <v>28117</v>
          </cell>
          <cell r="G559" t="str">
            <v xml:space="preserve">22KV ALEKH                    </v>
          </cell>
          <cell r="H559" t="str">
            <v>URBN</v>
          </cell>
          <cell r="I559" t="str">
            <v>LT</v>
          </cell>
          <cell r="J559">
            <v>5.13</v>
          </cell>
          <cell r="K559">
            <v>3.18</v>
          </cell>
          <cell r="L559">
            <v>8.6430299999999995</v>
          </cell>
          <cell r="M559">
            <v>6.6975030000000002</v>
          </cell>
          <cell r="N559">
            <v>1.945527</v>
          </cell>
          <cell r="O559">
            <v>22.509779556474985</v>
          </cell>
        </row>
        <row r="560">
          <cell r="F560">
            <v>28118</v>
          </cell>
          <cell r="G560" t="str">
            <v xml:space="preserve">22KV MAKTAMPUR                </v>
          </cell>
          <cell r="H560" t="str">
            <v>URBN</v>
          </cell>
          <cell r="I560" t="str">
            <v>MX</v>
          </cell>
          <cell r="J560">
            <v>6.63</v>
          </cell>
          <cell r="K560">
            <v>1.55</v>
          </cell>
          <cell r="L560">
            <v>10.959</v>
          </cell>
          <cell r="M560">
            <v>5.9064610000000002</v>
          </cell>
          <cell r="N560">
            <v>5.0525390000000003</v>
          </cell>
          <cell r="O560">
            <v>46.104014964869059</v>
          </cell>
        </row>
        <row r="561">
          <cell r="F561">
            <v>28201</v>
          </cell>
          <cell r="G561" t="str">
            <v xml:space="preserve">11KV ZANGHAR                  </v>
          </cell>
          <cell r="H561" t="str">
            <v>ADOM</v>
          </cell>
          <cell r="I561" t="str">
            <v>LT</v>
          </cell>
          <cell r="J561">
            <v>19.96</v>
          </cell>
          <cell r="K561">
            <v>-18.489999999999998</v>
          </cell>
          <cell r="L561">
            <v>1.3404</v>
          </cell>
          <cell r="M561">
            <v>2.2716099999999999</v>
          </cell>
          <cell r="N561">
            <v>-0.93120999999999998</v>
          </cell>
          <cell r="O561">
            <v>-69.472545508803336</v>
          </cell>
        </row>
        <row r="562">
          <cell r="F562">
            <v>28202</v>
          </cell>
          <cell r="G562" t="str">
            <v xml:space="preserve">11KV SARING                   </v>
          </cell>
          <cell r="H562" t="str">
            <v>ADOM</v>
          </cell>
          <cell r="I562" t="str">
            <v>LT</v>
          </cell>
          <cell r="J562">
            <v>7.1</v>
          </cell>
          <cell r="K562">
            <v>5.16</v>
          </cell>
          <cell r="L562">
            <v>0.57272000000000001</v>
          </cell>
          <cell r="M562">
            <v>0.53338600000000003</v>
          </cell>
          <cell r="N562">
            <v>3.9334000000000001E-2</v>
          </cell>
          <cell r="O562">
            <v>6.8679284816315125</v>
          </cell>
        </row>
        <row r="563">
          <cell r="F563">
            <v>28203</v>
          </cell>
          <cell r="G563" t="str">
            <v xml:space="preserve">11KV PALEJ TOWN               </v>
          </cell>
          <cell r="H563" t="str">
            <v>URBN</v>
          </cell>
          <cell r="I563" t="str">
            <v>MX</v>
          </cell>
          <cell r="J563">
            <v>7.91</v>
          </cell>
          <cell r="K563">
            <v>15.49</v>
          </cell>
          <cell r="L563">
            <v>11.01444</v>
          </cell>
          <cell r="M563">
            <v>9.0836279999999991</v>
          </cell>
          <cell r="N563">
            <v>1.930812</v>
          </cell>
          <cell r="O563">
            <v>17.52982448494885</v>
          </cell>
        </row>
        <row r="564">
          <cell r="F564">
            <v>28204</v>
          </cell>
          <cell r="G564" t="str">
            <v xml:space="preserve">11KV KRISHNAD                 </v>
          </cell>
          <cell r="H564" t="str">
            <v>ADOM</v>
          </cell>
          <cell r="I564" t="str">
            <v>LT</v>
          </cell>
          <cell r="J564">
            <v>14.49</v>
          </cell>
          <cell r="K564">
            <v>-20.239999999999998</v>
          </cell>
          <cell r="L564">
            <v>1.0409999999999999</v>
          </cell>
          <cell r="M564">
            <v>1.298597</v>
          </cell>
          <cell r="N564">
            <v>-0.25759700000000002</v>
          </cell>
          <cell r="O564">
            <v>-24.745148895292989</v>
          </cell>
        </row>
        <row r="565">
          <cell r="F565">
            <v>28205</v>
          </cell>
          <cell r="G565" t="str">
            <v xml:space="preserve">11KV VALAN                    </v>
          </cell>
          <cell r="H565" t="str">
            <v>ADOM</v>
          </cell>
          <cell r="I565" t="str">
            <v>LT</v>
          </cell>
          <cell r="J565">
            <v>17.27</v>
          </cell>
          <cell r="K565">
            <v>-24.33</v>
          </cell>
          <cell r="L565">
            <v>1.73098</v>
          </cell>
          <cell r="M565">
            <v>2.5532370000000002</v>
          </cell>
          <cell r="N565">
            <v>-0.82225700000000002</v>
          </cell>
          <cell r="O565">
            <v>-47.502397485817283</v>
          </cell>
        </row>
        <row r="566">
          <cell r="F566">
            <v>28207</v>
          </cell>
          <cell r="G566" t="str">
            <v xml:space="preserve">11KV TRALSA                   </v>
          </cell>
          <cell r="H566" t="str">
            <v>ADOM</v>
          </cell>
          <cell r="I566" t="str">
            <v>LT</v>
          </cell>
          <cell r="J566">
            <v>8.6</v>
          </cell>
          <cell r="K566">
            <v>1.89</v>
          </cell>
          <cell r="L566">
            <v>0.59079000000000004</v>
          </cell>
          <cell r="M566">
            <v>0.67174400000000001</v>
          </cell>
          <cell r="N566">
            <v>-8.0953999999999998E-2</v>
          </cell>
          <cell r="O566">
            <v>-13.702669307198835</v>
          </cell>
        </row>
        <row r="567">
          <cell r="F567">
            <v>28209</v>
          </cell>
          <cell r="G567" t="str">
            <v xml:space="preserve">11KV PALEJ GIDC               </v>
          </cell>
          <cell r="H567" t="str">
            <v>GIDC</v>
          </cell>
          <cell r="I567" t="str">
            <v>MX</v>
          </cell>
          <cell r="J567">
            <v>5.42</v>
          </cell>
          <cell r="K567">
            <v>1.77</v>
          </cell>
          <cell r="L567">
            <v>15.519132000000001</v>
          </cell>
          <cell r="M567">
            <v>14.632147</v>
          </cell>
          <cell r="N567">
            <v>0.88698500000000002</v>
          </cell>
          <cell r="O567">
            <v>5.7154291876633305</v>
          </cell>
        </row>
        <row r="568">
          <cell r="F568">
            <v>28210</v>
          </cell>
          <cell r="G568" t="str">
            <v xml:space="preserve">11KV KURCHAN FDR              </v>
          </cell>
          <cell r="H568" t="str">
            <v>ADOM</v>
          </cell>
          <cell r="I568" t="str">
            <v>MX</v>
          </cell>
          <cell r="J568">
            <v>20.13</v>
          </cell>
          <cell r="K568">
            <v>29.6</v>
          </cell>
          <cell r="L568">
            <v>1.75152</v>
          </cell>
          <cell r="M568">
            <v>1.248262</v>
          </cell>
          <cell r="N568">
            <v>0.50325799999999998</v>
          </cell>
          <cell r="O568">
            <v>28.732643646661185</v>
          </cell>
        </row>
        <row r="569">
          <cell r="F569">
            <v>28215</v>
          </cell>
          <cell r="G569" t="str">
            <v xml:space="preserve">11KV VANTARSA                 </v>
          </cell>
          <cell r="H569" t="str">
            <v xml:space="preserve">JGY </v>
          </cell>
          <cell r="I569" t="str">
            <v>LT</v>
          </cell>
          <cell r="J569">
            <v>8.36</v>
          </cell>
          <cell r="K569">
            <v>50.8</v>
          </cell>
          <cell r="L569">
            <v>10.9796</v>
          </cell>
          <cell r="M569">
            <v>5.124447</v>
          </cell>
          <cell r="N569">
            <v>5.8551529999999996</v>
          </cell>
          <cell r="O569">
            <v>53.327562024117455</v>
          </cell>
        </row>
        <row r="570">
          <cell r="F570">
            <v>28216</v>
          </cell>
          <cell r="G570" t="str">
            <v xml:space="preserve">11KV HINGALLA                 </v>
          </cell>
          <cell r="H570" t="str">
            <v xml:space="preserve">JGY </v>
          </cell>
          <cell r="I570" t="str">
            <v>LT</v>
          </cell>
          <cell r="J570">
            <v>10.53</v>
          </cell>
          <cell r="K570">
            <v>52.02</v>
          </cell>
          <cell r="L570">
            <v>7.4820000000000002</v>
          </cell>
          <cell r="M570">
            <v>3.416998</v>
          </cell>
          <cell r="N570">
            <v>4.0650019999999998</v>
          </cell>
          <cell r="O570">
            <v>54.330419673883988</v>
          </cell>
        </row>
        <row r="571">
          <cell r="F571">
            <v>28217</v>
          </cell>
          <cell r="G571" t="str">
            <v xml:space="preserve">11KV SANSAROD                 </v>
          </cell>
          <cell r="H571" t="str">
            <v xml:space="preserve">JGY </v>
          </cell>
          <cell r="I571" t="str">
            <v>LT</v>
          </cell>
          <cell r="J571">
            <v>6.02</v>
          </cell>
          <cell r="K571">
            <v>50.69</v>
          </cell>
          <cell r="L571">
            <v>5.6599199999999996</v>
          </cell>
          <cell r="M571">
            <v>2.4432429999999998</v>
          </cell>
          <cell r="N571">
            <v>3.2166769999999998</v>
          </cell>
          <cell r="O571">
            <v>56.83255240356754</v>
          </cell>
        </row>
        <row r="572">
          <cell r="F572">
            <v>28218</v>
          </cell>
          <cell r="G572" t="str">
            <v xml:space="preserve">11KV KARELA                   </v>
          </cell>
          <cell r="H572" t="str">
            <v xml:space="preserve">JGY </v>
          </cell>
          <cell r="I572" t="str">
            <v>LT</v>
          </cell>
          <cell r="J572">
            <v>3.94</v>
          </cell>
          <cell r="K572">
            <v>49.44</v>
          </cell>
          <cell r="L572">
            <v>2.12826</v>
          </cell>
          <cell r="M572">
            <v>1.001962</v>
          </cell>
          <cell r="N572">
            <v>1.126298</v>
          </cell>
          <cell r="O572">
            <v>52.921071673573721</v>
          </cell>
        </row>
        <row r="573">
          <cell r="F573">
            <v>28219</v>
          </cell>
          <cell r="G573" t="str">
            <v xml:space="preserve">11KV SANTO (GIDC-II)          </v>
          </cell>
          <cell r="H573" t="str">
            <v>GIDC</v>
          </cell>
          <cell r="I573" t="str">
            <v>LT</v>
          </cell>
          <cell r="J573">
            <v>4.24</v>
          </cell>
          <cell r="K573">
            <v>0.9</v>
          </cell>
          <cell r="L573">
            <v>6.9176679999999999</v>
          </cell>
          <cell r="M573">
            <v>6.577032</v>
          </cell>
          <cell r="N573">
            <v>0.34063599999999999</v>
          </cell>
          <cell r="O573">
            <v>4.9241449575203671</v>
          </cell>
        </row>
        <row r="574">
          <cell r="F574">
            <v>28301</v>
          </cell>
          <cell r="G574" t="str">
            <v xml:space="preserve">11KV ANKHI IND                </v>
          </cell>
          <cell r="H574" t="str">
            <v>INDU</v>
          </cell>
          <cell r="I574" t="str">
            <v>MX</v>
          </cell>
          <cell r="J574">
            <v>5.07</v>
          </cell>
          <cell r="K574">
            <v>5.71</v>
          </cell>
          <cell r="L574">
            <v>21.6159</v>
          </cell>
          <cell r="M574">
            <v>19.838187000000001</v>
          </cell>
          <cell r="N574">
            <v>1.7777130000000001</v>
          </cell>
          <cell r="O574">
            <v>8.2240989271786038</v>
          </cell>
        </row>
        <row r="575">
          <cell r="F575">
            <v>28302</v>
          </cell>
          <cell r="G575" t="str">
            <v xml:space="preserve">11KV RELIANCE                 </v>
          </cell>
          <cell r="H575" t="str">
            <v xml:space="preserve">JGY </v>
          </cell>
          <cell r="I575" t="str">
            <v>MX</v>
          </cell>
          <cell r="J575">
            <v>6.58</v>
          </cell>
          <cell r="K575">
            <v>25.31</v>
          </cell>
          <cell r="L575">
            <v>0.44169000000000003</v>
          </cell>
          <cell r="M575">
            <v>0.34636600000000001</v>
          </cell>
          <cell r="N575">
            <v>9.5324000000000006E-2</v>
          </cell>
          <cell r="O575">
            <v>21.581652290067694</v>
          </cell>
        </row>
        <row r="576">
          <cell r="F576">
            <v>28303</v>
          </cell>
          <cell r="G576" t="str">
            <v xml:space="preserve">11KV DABHA JGY(JAMBUSAR SS)   </v>
          </cell>
          <cell r="H576" t="str">
            <v xml:space="preserve">JGY </v>
          </cell>
          <cell r="I576" t="str">
            <v>LT</v>
          </cell>
          <cell r="J576">
            <v>5.55</v>
          </cell>
          <cell r="K576">
            <v>57.6</v>
          </cell>
          <cell r="L576">
            <v>2.2786499999999998</v>
          </cell>
          <cell r="M576">
            <v>0.92572600000000005</v>
          </cell>
          <cell r="N576">
            <v>1.352924</v>
          </cell>
          <cell r="O576">
            <v>59.373927544818201</v>
          </cell>
        </row>
        <row r="577">
          <cell r="F577">
            <v>28304</v>
          </cell>
          <cell r="G577" t="str">
            <v xml:space="preserve">11KV KORA                     </v>
          </cell>
          <cell r="H577" t="str">
            <v xml:space="preserve">JGY </v>
          </cell>
          <cell r="I577" t="str">
            <v>LT</v>
          </cell>
          <cell r="J577">
            <v>8.7200000000000006</v>
          </cell>
          <cell r="K577">
            <v>60.38</v>
          </cell>
          <cell r="L577">
            <v>4.4975100000000001</v>
          </cell>
          <cell r="M577">
            <v>1.6182369999999999</v>
          </cell>
          <cell r="N577">
            <v>2.879273</v>
          </cell>
          <cell r="O577">
            <v>64.019268439647718</v>
          </cell>
        </row>
        <row r="578">
          <cell r="F578">
            <v>28305</v>
          </cell>
          <cell r="G578" t="str">
            <v xml:space="preserve">11KV JAMBUSAR TOWN            </v>
          </cell>
          <cell r="H578" t="str">
            <v>URBN</v>
          </cell>
          <cell r="I578" t="str">
            <v>MX</v>
          </cell>
          <cell r="J578">
            <v>6.13</v>
          </cell>
          <cell r="K578">
            <v>19.149999999999999</v>
          </cell>
          <cell r="L578">
            <v>12.522600000000001</v>
          </cell>
          <cell r="M578">
            <v>9.864414</v>
          </cell>
          <cell r="N578">
            <v>2.6581860000000002</v>
          </cell>
          <cell r="O578">
            <v>21.227109386229696</v>
          </cell>
        </row>
        <row r="579">
          <cell r="F579">
            <v>28308</v>
          </cell>
          <cell r="G579" t="str">
            <v xml:space="preserve">11KV TANKARI                  </v>
          </cell>
          <cell r="H579" t="str">
            <v xml:space="preserve">JGY </v>
          </cell>
          <cell r="I579" t="str">
            <v>LT</v>
          </cell>
          <cell r="J579">
            <v>8.61</v>
          </cell>
          <cell r="K579">
            <v>45.63</v>
          </cell>
          <cell r="L579">
            <v>4.8412800000000002</v>
          </cell>
          <cell r="M579">
            <v>2.4360729999999999</v>
          </cell>
          <cell r="N579">
            <v>2.4052069999999999</v>
          </cell>
          <cell r="O579">
            <v>49.681220668914008</v>
          </cell>
        </row>
        <row r="580">
          <cell r="F580">
            <v>28309</v>
          </cell>
          <cell r="G580" t="str">
            <v xml:space="preserve">11KV VANSETA                  </v>
          </cell>
          <cell r="H580" t="str">
            <v>INDU</v>
          </cell>
          <cell r="I580" t="str">
            <v>MX</v>
          </cell>
          <cell r="J580">
            <v>6.87</v>
          </cell>
          <cell r="K580">
            <v>-5.1100000000000003</v>
          </cell>
          <cell r="L580">
            <v>7.3084499999999997</v>
          </cell>
          <cell r="M580">
            <v>7.3344690000000003</v>
          </cell>
          <cell r="N580">
            <v>-2.6019E-2</v>
          </cell>
          <cell r="O580">
            <v>-0.35601256080290622</v>
          </cell>
        </row>
        <row r="581">
          <cell r="F581">
            <v>28310</v>
          </cell>
          <cell r="G581" t="str">
            <v xml:space="preserve">11KV SUPER SALT               </v>
          </cell>
          <cell r="H581" t="str">
            <v>INDU</v>
          </cell>
          <cell r="I581" t="str">
            <v>MX</v>
          </cell>
          <cell r="J581">
            <v>0.8</v>
          </cell>
          <cell r="K581">
            <v>-0.66</v>
          </cell>
          <cell r="L581">
            <v>2.9048400000000001</v>
          </cell>
          <cell r="M581">
            <v>2.877821</v>
          </cell>
          <cell r="N581">
            <v>2.7019000000000001E-2</v>
          </cell>
          <cell r="O581">
            <v>0.93013728811225405</v>
          </cell>
        </row>
        <row r="582">
          <cell r="F582">
            <v>28311</v>
          </cell>
          <cell r="G582" t="str">
            <v xml:space="preserve">11KV MAGNAD                   </v>
          </cell>
          <cell r="H582" t="str">
            <v>ADOM</v>
          </cell>
          <cell r="I582" t="str">
            <v>LT</v>
          </cell>
          <cell r="J582">
            <v>9.0299999999999994</v>
          </cell>
          <cell r="K582">
            <v>28.62</v>
          </cell>
          <cell r="L582">
            <v>0.27576000000000001</v>
          </cell>
          <cell r="M582">
            <v>0.33943499999999999</v>
          </cell>
          <cell r="N582">
            <v>-6.3674999999999995E-2</v>
          </cell>
          <cell r="O582">
            <v>-23.090731070496084</v>
          </cell>
        </row>
        <row r="583">
          <cell r="F583">
            <v>28312</v>
          </cell>
          <cell r="G583" t="str">
            <v xml:space="preserve">11KV NARMADA TOWN             </v>
          </cell>
          <cell r="H583" t="str">
            <v>URBN</v>
          </cell>
          <cell r="I583" t="str">
            <v>MX</v>
          </cell>
          <cell r="J583">
            <v>5.2</v>
          </cell>
          <cell r="K583">
            <v>13.76</v>
          </cell>
          <cell r="L583">
            <v>8.2363</v>
          </cell>
          <cell r="M583">
            <v>6.3881439999999996</v>
          </cell>
          <cell r="N583">
            <v>1.8481559999999999</v>
          </cell>
          <cell r="O583">
            <v>22.439153503393513</v>
          </cell>
        </row>
        <row r="584">
          <cell r="F584">
            <v>28403</v>
          </cell>
          <cell r="G584" t="str">
            <v xml:space="preserve">22 KV KARAVALIA(FDR NO.3)     </v>
          </cell>
          <cell r="H584" t="str">
            <v>ADOM</v>
          </cell>
          <cell r="I584" t="str">
            <v>LT</v>
          </cell>
          <cell r="J584">
            <v>23.25</v>
          </cell>
          <cell r="K584">
            <v>19.93</v>
          </cell>
          <cell r="L584">
            <v>3.3373200000000001</v>
          </cell>
          <cell r="M584">
            <v>1.439975</v>
          </cell>
          <cell r="N584">
            <v>1.8973450000000001</v>
          </cell>
          <cell r="O584">
            <v>56.852354583917638</v>
          </cell>
        </row>
        <row r="585">
          <cell r="F585">
            <v>28406</v>
          </cell>
          <cell r="G585" t="str">
            <v xml:space="preserve">22KV KANTWA [FDR NO.6]        </v>
          </cell>
          <cell r="H585" t="str">
            <v>ADOM</v>
          </cell>
          <cell r="I585" t="str">
            <v>LT</v>
          </cell>
          <cell r="J585">
            <v>6.71</v>
          </cell>
          <cell r="K585">
            <v>26.17</v>
          </cell>
          <cell r="L585">
            <v>0.23166</v>
          </cell>
          <cell r="M585">
            <v>0.35225600000000001</v>
          </cell>
          <cell r="N585">
            <v>-0.12059599999999999</v>
          </cell>
          <cell r="O585">
            <v>-52.057325390658725</v>
          </cell>
        </row>
        <row r="586">
          <cell r="F586">
            <v>28420</v>
          </cell>
          <cell r="G586" t="str">
            <v xml:space="preserve">22 KV DINESH COLONY           </v>
          </cell>
          <cell r="H586" t="str">
            <v xml:space="preserve">JGY </v>
          </cell>
          <cell r="I586" t="str">
            <v>MX</v>
          </cell>
          <cell r="J586">
            <v>4.93</v>
          </cell>
          <cell r="K586">
            <v>6.58</v>
          </cell>
          <cell r="L586">
            <v>5.7867100000000002</v>
          </cell>
          <cell r="M586">
            <v>4.3187040000000003</v>
          </cell>
          <cell r="N586">
            <v>1.4680059999999999</v>
          </cell>
          <cell r="O586">
            <v>25.368577309040887</v>
          </cell>
        </row>
        <row r="587">
          <cell r="F587">
            <v>28425</v>
          </cell>
          <cell r="G587" t="str">
            <v xml:space="preserve">22KV KHAROD KOSAMDI           </v>
          </cell>
          <cell r="H587" t="str">
            <v xml:space="preserve">JGY </v>
          </cell>
          <cell r="I587" t="str">
            <v>MX</v>
          </cell>
          <cell r="J587">
            <v>6.68</v>
          </cell>
          <cell r="K587">
            <v>46.69</v>
          </cell>
          <cell r="L587">
            <v>16.110430000000001</v>
          </cell>
          <cell r="M587">
            <v>8.0681809999999992</v>
          </cell>
          <cell r="N587">
            <v>8.042249</v>
          </cell>
          <cell r="O587">
            <v>49.919517976863439</v>
          </cell>
        </row>
        <row r="588">
          <cell r="F588">
            <v>28428</v>
          </cell>
          <cell r="G588" t="str">
            <v xml:space="preserve">22 KV MAHUVEJ                 </v>
          </cell>
          <cell r="H588" t="str">
            <v>INDU</v>
          </cell>
          <cell r="I588" t="str">
            <v>LT</v>
          </cell>
          <cell r="J588">
            <v>1.46</v>
          </cell>
          <cell r="K588">
            <v>0.1</v>
          </cell>
          <cell r="L588">
            <v>0.91869999999999996</v>
          </cell>
          <cell r="M588">
            <v>0.88835299999999995</v>
          </cell>
          <cell r="N588">
            <v>3.0346999999999999E-2</v>
          </cell>
          <cell r="O588">
            <v>3.3032545988897355</v>
          </cell>
        </row>
        <row r="589">
          <cell r="F589">
            <v>28438</v>
          </cell>
          <cell r="G589" t="str">
            <v xml:space="preserve">22KV WIPH-5                   </v>
          </cell>
          <cell r="H589" t="str">
            <v xml:space="preserve">JGY </v>
          </cell>
          <cell r="I589" t="str">
            <v>MX</v>
          </cell>
          <cell r="J589">
            <v>11.2</v>
          </cell>
          <cell r="K589">
            <v>0</v>
          </cell>
          <cell r="L589">
            <v>5.1560000000000002E-2</v>
          </cell>
          <cell r="M589">
            <v>3.6920000000000001E-2</v>
          </cell>
          <cell r="N589">
            <v>1.464E-2</v>
          </cell>
          <cell r="O589">
            <v>28.394103956555469</v>
          </cell>
        </row>
        <row r="590">
          <cell r="F590">
            <v>28501</v>
          </cell>
          <cell r="G590" t="str">
            <v xml:space="preserve">11KV DANDA                    </v>
          </cell>
          <cell r="H590" t="str">
            <v>ADOM</v>
          </cell>
          <cell r="I590" t="str">
            <v>LT</v>
          </cell>
          <cell r="J590">
            <v>8.9499999999999993</v>
          </cell>
          <cell r="K590">
            <v>-17.510000000000002</v>
          </cell>
          <cell r="L590">
            <v>1.229169</v>
          </cell>
          <cell r="M590">
            <v>2.1869049999999999</v>
          </cell>
          <cell r="N590">
            <v>-0.95773600000000003</v>
          </cell>
          <cell r="O590">
            <v>-77.917357173830453</v>
          </cell>
        </row>
        <row r="591">
          <cell r="F591">
            <v>28502</v>
          </cell>
          <cell r="G591" t="str">
            <v xml:space="preserve">11KV GHAMNAD                  </v>
          </cell>
          <cell r="H591" t="str">
            <v>ADOM</v>
          </cell>
          <cell r="I591" t="str">
            <v>MX</v>
          </cell>
          <cell r="J591">
            <v>13.99</v>
          </cell>
          <cell r="K591">
            <v>-70.290000000000006</v>
          </cell>
          <cell r="L591">
            <v>1.23336</v>
          </cell>
          <cell r="M591">
            <v>2.275128</v>
          </cell>
          <cell r="N591">
            <v>-1.041768</v>
          </cell>
          <cell r="O591">
            <v>-84.465849387040279</v>
          </cell>
        </row>
        <row r="592">
          <cell r="F592">
            <v>28503</v>
          </cell>
          <cell r="G592" t="str">
            <v xml:space="preserve">11KV MANJOLA                  </v>
          </cell>
          <cell r="H592" t="str">
            <v>ADOM</v>
          </cell>
          <cell r="I592" t="str">
            <v>LT</v>
          </cell>
          <cell r="J592">
            <v>18.239999999999998</v>
          </cell>
          <cell r="K592">
            <v>-29.82</v>
          </cell>
          <cell r="L592">
            <v>1.9746600000000001</v>
          </cell>
          <cell r="M592">
            <v>2.633267</v>
          </cell>
          <cell r="N592">
            <v>-0.65860700000000005</v>
          </cell>
          <cell r="O592">
            <v>-33.352931643928578</v>
          </cell>
        </row>
        <row r="593">
          <cell r="F593">
            <v>28505</v>
          </cell>
          <cell r="G593" t="str">
            <v xml:space="preserve">11KV IPCL-GW&amp;SSB              </v>
          </cell>
          <cell r="H593" t="str">
            <v xml:space="preserve">JGY </v>
          </cell>
          <cell r="I593" t="str">
            <v>MX</v>
          </cell>
          <cell r="J593">
            <v>7.46</v>
          </cell>
          <cell r="K593">
            <v>16.670000000000002</v>
          </cell>
          <cell r="L593">
            <v>2.6301000000000001</v>
          </cell>
          <cell r="M593">
            <v>2.1665410000000001</v>
          </cell>
          <cell r="N593">
            <v>0.463559</v>
          </cell>
          <cell r="O593">
            <v>17.625147332801035</v>
          </cell>
        </row>
        <row r="594">
          <cell r="F594">
            <v>28508</v>
          </cell>
          <cell r="G594" t="str">
            <v xml:space="preserve">11KV KARENA                   </v>
          </cell>
          <cell r="H594" t="str">
            <v>ADOM</v>
          </cell>
          <cell r="I594" t="str">
            <v>LT</v>
          </cell>
          <cell r="J594">
            <v>5.48</v>
          </cell>
          <cell r="K594">
            <v>-38.24</v>
          </cell>
          <cell r="L594">
            <v>0.92656000000000005</v>
          </cell>
          <cell r="M594">
            <v>0.82394299999999998</v>
          </cell>
          <cell r="N594">
            <v>0.102617</v>
          </cell>
          <cell r="O594">
            <v>11.075051804524263</v>
          </cell>
        </row>
        <row r="595">
          <cell r="F595">
            <v>28509</v>
          </cell>
          <cell r="G595" t="str">
            <v xml:space="preserve">11KV DORA JGY                 </v>
          </cell>
          <cell r="H595" t="str">
            <v xml:space="preserve">JGY </v>
          </cell>
          <cell r="I595" t="str">
            <v>LT</v>
          </cell>
          <cell r="J595">
            <v>8.1</v>
          </cell>
          <cell r="K595">
            <v>48.89</v>
          </cell>
          <cell r="L595">
            <v>3.0778599999999998</v>
          </cell>
          <cell r="M595">
            <v>2.1735769999999999</v>
          </cell>
          <cell r="N595">
            <v>0.90428299999999995</v>
          </cell>
          <cell r="O595">
            <v>29.380251213505488</v>
          </cell>
        </row>
        <row r="596">
          <cell r="F596">
            <v>28510</v>
          </cell>
          <cell r="G596" t="str">
            <v xml:space="preserve">11KV MATAR                    </v>
          </cell>
          <cell r="H596" t="str">
            <v xml:space="preserve">JGY </v>
          </cell>
          <cell r="I596" t="str">
            <v>LT</v>
          </cell>
          <cell r="J596">
            <v>8.58</v>
          </cell>
          <cell r="K596">
            <v>24.07</v>
          </cell>
          <cell r="L596">
            <v>2.4216600000000001</v>
          </cell>
          <cell r="M596">
            <v>1.914201</v>
          </cell>
          <cell r="N596">
            <v>0.50745899999999999</v>
          </cell>
          <cell r="O596">
            <v>20.955006070216299</v>
          </cell>
        </row>
        <row r="597">
          <cell r="F597">
            <v>28511</v>
          </cell>
          <cell r="G597" t="str">
            <v xml:space="preserve">11KV AJAMNAGAR AG             </v>
          </cell>
          <cell r="H597" t="str">
            <v>ADOM</v>
          </cell>
          <cell r="I597" t="str">
            <v>LT</v>
          </cell>
          <cell r="J597">
            <v>14.66</v>
          </cell>
          <cell r="K597">
            <v>16.100000000000001</v>
          </cell>
          <cell r="L597">
            <v>1.8397600000000001</v>
          </cell>
          <cell r="M597">
            <v>1.7048650000000001</v>
          </cell>
          <cell r="N597">
            <v>0.13489499999999999</v>
          </cell>
          <cell r="O597">
            <v>7.3322063747445316</v>
          </cell>
        </row>
        <row r="598">
          <cell r="F598">
            <v>28512</v>
          </cell>
          <cell r="G598" t="str">
            <v xml:space="preserve">11KV MALKINPURA AG            </v>
          </cell>
          <cell r="H598" t="str">
            <v>ADOM</v>
          </cell>
          <cell r="I598" t="str">
            <v>LT</v>
          </cell>
          <cell r="J598">
            <v>9.85</v>
          </cell>
          <cell r="K598">
            <v>17.489999999999998</v>
          </cell>
          <cell r="L598">
            <v>0.79883099999999996</v>
          </cell>
          <cell r="M598">
            <v>0.57107699999999995</v>
          </cell>
          <cell r="N598">
            <v>0.22775400000000001</v>
          </cell>
          <cell r="O598">
            <v>28.510911569530975</v>
          </cell>
        </row>
        <row r="599">
          <cell r="F599">
            <v>28601</v>
          </cell>
          <cell r="G599" t="str">
            <v>11KV CHEMICAL ZONE (JOLVA OLD)</v>
          </cell>
          <cell r="H599" t="str">
            <v>INDU</v>
          </cell>
          <cell r="I599" t="str">
            <v>MX</v>
          </cell>
          <cell r="J599">
            <v>2.71</v>
          </cell>
          <cell r="K599">
            <v>1.24</v>
          </cell>
          <cell r="L599">
            <v>3.251341</v>
          </cell>
          <cell r="M599">
            <v>2.9924210000000002</v>
          </cell>
          <cell r="N599">
            <v>0.25891999999999998</v>
          </cell>
          <cell r="O599">
            <v>7.9634833750135714</v>
          </cell>
        </row>
        <row r="600">
          <cell r="F600">
            <v>28602</v>
          </cell>
          <cell r="G600" t="str">
            <v xml:space="preserve">11KV KOLIYAD                  </v>
          </cell>
          <cell r="H600" t="str">
            <v>INDU</v>
          </cell>
          <cell r="I600" t="str">
            <v>MX</v>
          </cell>
          <cell r="J600">
            <v>1.73</v>
          </cell>
          <cell r="K600">
            <v>2.83</v>
          </cell>
          <cell r="L600">
            <v>5.5684579999999997</v>
          </cell>
          <cell r="M600">
            <v>5.3984399999999999</v>
          </cell>
          <cell r="N600">
            <v>0.170018</v>
          </cell>
          <cell r="O600">
            <v>3.0532330494366664</v>
          </cell>
        </row>
        <row r="601">
          <cell r="F601">
            <v>28603</v>
          </cell>
          <cell r="G601" t="str">
            <v xml:space="preserve">11KV DAHEJ PORT               </v>
          </cell>
          <cell r="H601" t="str">
            <v>INDU</v>
          </cell>
          <cell r="I601" t="str">
            <v>MX</v>
          </cell>
          <cell r="J601">
            <v>4.37</v>
          </cell>
          <cell r="K601">
            <v>3.38</v>
          </cell>
          <cell r="L601">
            <v>5.4537040000000001</v>
          </cell>
          <cell r="M601">
            <v>3.555571</v>
          </cell>
          <cell r="N601">
            <v>1.8981330000000001</v>
          </cell>
          <cell r="O601">
            <v>34.804474170215322</v>
          </cell>
        </row>
        <row r="602">
          <cell r="F602">
            <v>28604</v>
          </cell>
          <cell r="G602" t="str">
            <v xml:space="preserve">11KV BHARAT SALT              </v>
          </cell>
          <cell r="H602" t="str">
            <v>INDU</v>
          </cell>
          <cell r="I602" t="str">
            <v>MX</v>
          </cell>
          <cell r="J602">
            <v>5.1100000000000003</v>
          </cell>
          <cell r="K602">
            <v>39.1</v>
          </cell>
          <cell r="L602">
            <v>2.1038579999999998</v>
          </cell>
          <cell r="M602">
            <v>3.8030430000000002</v>
          </cell>
          <cell r="N602">
            <v>-1.6991849999999999</v>
          </cell>
          <cell r="O602">
            <v>-80.765194228888078</v>
          </cell>
        </row>
        <row r="603">
          <cell r="F603">
            <v>28605</v>
          </cell>
          <cell r="G603" t="str">
            <v xml:space="preserve">11KV KADODARA                 </v>
          </cell>
          <cell r="H603" t="str">
            <v xml:space="preserve">JGY </v>
          </cell>
          <cell r="I603" t="str">
            <v>LT</v>
          </cell>
          <cell r="J603">
            <v>10.67</v>
          </cell>
          <cell r="K603">
            <v>30.84</v>
          </cell>
          <cell r="L603">
            <v>3.2187920000000001</v>
          </cell>
          <cell r="M603">
            <v>2.3168419999999998</v>
          </cell>
          <cell r="N603">
            <v>0.90195000000000003</v>
          </cell>
          <cell r="O603">
            <v>28.021381934589126</v>
          </cell>
        </row>
        <row r="604">
          <cell r="F604">
            <v>28610</v>
          </cell>
          <cell r="G604" t="str">
            <v xml:space="preserve">11KV VADIA                    </v>
          </cell>
          <cell r="H604" t="str">
            <v xml:space="preserve">JGY </v>
          </cell>
          <cell r="I604" t="str">
            <v>LT</v>
          </cell>
          <cell r="J604">
            <v>5.52</v>
          </cell>
          <cell r="K604">
            <v>16.37</v>
          </cell>
          <cell r="L604">
            <v>5.7571820000000002</v>
          </cell>
          <cell r="M604">
            <v>4.9130240000000001</v>
          </cell>
          <cell r="N604">
            <v>0.84415799999999996</v>
          </cell>
          <cell r="O604">
            <v>14.662694352896956</v>
          </cell>
        </row>
        <row r="605">
          <cell r="F605">
            <v>28611</v>
          </cell>
          <cell r="G605" t="str">
            <v xml:space="preserve">11KV LUVARA JGY (GIDC DAHEJ)  </v>
          </cell>
          <cell r="H605" t="str">
            <v xml:space="preserve">JGY </v>
          </cell>
          <cell r="I605" t="str">
            <v>MX</v>
          </cell>
          <cell r="J605">
            <v>5.84</v>
          </cell>
          <cell r="K605">
            <v>33.99</v>
          </cell>
          <cell r="L605">
            <v>3.7331910000000001</v>
          </cell>
          <cell r="M605">
            <v>2.060953</v>
          </cell>
          <cell r="N605">
            <v>1.6722379999999999</v>
          </cell>
          <cell r="O605">
            <v>44.793797049226789</v>
          </cell>
        </row>
        <row r="606">
          <cell r="F606">
            <v>28616</v>
          </cell>
          <cell r="G606" t="str">
            <v xml:space="preserve">11KV SARASWATI FDR            </v>
          </cell>
          <cell r="H606" t="str">
            <v>INDU</v>
          </cell>
          <cell r="I606" t="str">
            <v>MX</v>
          </cell>
          <cell r="J606">
            <v>9.2799999999999994</v>
          </cell>
          <cell r="K606">
            <v>4.97</v>
          </cell>
          <cell r="L606">
            <v>0.574762</v>
          </cell>
          <cell r="M606">
            <v>0.14007500000000001</v>
          </cell>
          <cell r="N606">
            <v>0.43468699999999999</v>
          </cell>
          <cell r="O606">
            <v>75.629042977789069</v>
          </cell>
        </row>
        <row r="607">
          <cell r="F607">
            <v>28701</v>
          </cell>
          <cell r="G607" t="str">
            <v>22KV HIRAN ORGANICS(FDR NO 01)</v>
          </cell>
          <cell r="H607" t="str">
            <v>GIDC</v>
          </cell>
          <cell r="I607" t="str">
            <v>MX</v>
          </cell>
          <cell r="J607">
            <v>4.28</v>
          </cell>
          <cell r="K607">
            <v>7.0000000000000007E-2</v>
          </cell>
          <cell r="L607">
            <v>35.490180000000002</v>
          </cell>
          <cell r="M607">
            <v>33.801209</v>
          </cell>
          <cell r="N607">
            <v>1.688971</v>
          </cell>
          <cell r="O607">
            <v>4.7589812167760206</v>
          </cell>
        </row>
        <row r="608">
          <cell r="F608">
            <v>28702</v>
          </cell>
          <cell r="G608" t="str">
            <v xml:space="preserve">22KV P.I. (FDR NO 02)         </v>
          </cell>
          <cell r="H608" t="str">
            <v>GIDC</v>
          </cell>
          <cell r="I608" t="str">
            <v>MX</v>
          </cell>
          <cell r="J608">
            <v>2.2200000000000002</v>
          </cell>
          <cell r="K608">
            <v>-1.75</v>
          </cell>
          <cell r="L608">
            <v>24.902173000000001</v>
          </cell>
          <cell r="M608">
            <v>24.352716999999998</v>
          </cell>
          <cell r="N608">
            <v>0.54945600000000006</v>
          </cell>
          <cell r="O608">
            <v>2.2064580468539834</v>
          </cell>
        </row>
        <row r="609">
          <cell r="F609">
            <v>28703</v>
          </cell>
          <cell r="G609" t="str">
            <v xml:space="preserve">22KV MEGHMANI (FDR NO 03)     </v>
          </cell>
          <cell r="H609" t="str">
            <v>GIDC</v>
          </cell>
          <cell r="I609" t="str">
            <v>MX</v>
          </cell>
          <cell r="J609">
            <v>1.57</v>
          </cell>
          <cell r="K609">
            <v>1.95</v>
          </cell>
          <cell r="L609">
            <v>34.100746999999998</v>
          </cell>
          <cell r="M609">
            <v>32.879584000000001</v>
          </cell>
          <cell r="N609">
            <v>1.221163</v>
          </cell>
          <cell r="O609">
            <v>3.5810447202226978</v>
          </cell>
        </row>
        <row r="610">
          <cell r="F610">
            <v>28705</v>
          </cell>
          <cell r="G610" t="str">
            <v>22KV DY.EX.ENG.W/W (FDR NO 05)</v>
          </cell>
          <cell r="H610" t="str">
            <v>GIDC</v>
          </cell>
          <cell r="I610" t="str">
            <v>MX</v>
          </cell>
          <cell r="J610">
            <v>7.33</v>
          </cell>
          <cell r="K610">
            <v>0.86</v>
          </cell>
          <cell r="L610">
            <v>17.242380000000001</v>
          </cell>
          <cell r="M610">
            <v>16.330387999999999</v>
          </cell>
          <cell r="N610">
            <v>0.91199200000000002</v>
          </cell>
          <cell r="O610">
            <v>5.2892466121266324</v>
          </cell>
        </row>
        <row r="611">
          <cell r="F611">
            <v>28706</v>
          </cell>
          <cell r="G611" t="str">
            <v>22KV GHARDA CHEMICAL(FD NO 04)</v>
          </cell>
          <cell r="H611" t="str">
            <v>GIDC</v>
          </cell>
          <cell r="I611" t="str">
            <v>MX</v>
          </cell>
          <cell r="J611">
            <v>2.65</v>
          </cell>
          <cell r="K611">
            <v>0.11</v>
          </cell>
          <cell r="L611">
            <v>11.7315</v>
          </cell>
          <cell r="M611">
            <v>11.466265999999999</v>
          </cell>
          <cell r="N611">
            <v>0.26523400000000003</v>
          </cell>
          <cell r="O611">
            <v>2.2608703064399265</v>
          </cell>
        </row>
        <row r="612">
          <cell r="F612">
            <v>28801</v>
          </cell>
          <cell r="G612" t="str">
            <v xml:space="preserve">11KV HANSOT (TOWN)            </v>
          </cell>
          <cell r="H612" t="str">
            <v>URBN</v>
          </cell>
          <cell r="I612" t="str">
            <v>MX</v>
          </cell>
          <cell r="J612">
            <v>8.58</v>
          </cell>
          <cell r="K612">
            <v>21.94</v>
          </cell>
          <cell r="L612">
            <v>4.4510699999999996</v>
          </cell>
          <cell r="M612">
            <v>2.83358</v>
          </cell>
          <cell r="N612">
            <v>1.6174900000000001</v>
          </cell>
          <cell r="O612">
            <v>36.339352110840764</v>
          </cell>
        </row>
        <row r="613">
          <cell r="F613">
            <v>28802</v>
          </cell>
          <cell r="G613" t="str">
            <v xml:space="preserve">11KV ILAV FEEDER              </v>
          </cell>
          <cell r="H613" t="str">
            <v>ADOM</v>
          </cell>
          <cell r="I613" t="str">
            <v>LT</v>
          </cell>
          <cell r="J613">
            <v>19.96</v>
          </cell>
          <cell r="K613">
            <v>9.25</v>
          </cell>
          <cell r="L613">
            <v>1.1160600000000001</v>
          </cell>
          <cell r="M613">
            <v>0.86048400000000003</v>
          </cell>
          <cell r="N613">
            <v>0.25557600000000003</v>
          </cell>
          <cell r="O613">
            <v>22.899844094403527</v>
          </cell>
        </row>
        <row r="614">
          <cell r="F614">
            <v>28804</v>
          </cell>
          <cell r="G614" t="str">
            <v xml:space="preserve">11KV SAJOD FEEDER             </v>
          </cell>
          <cell r="H614" t="str">
            <v>ADOM</v>
          </cell>
          <cell r="I614" t="str">
            <v>LT</v>
          </cell>
          <cell r="J614">
            <v>26</v>
          </cell>
          <cell r="K614">
            <v>12.89</v>
          </cell>
          <cell r="L614">
            <v>0.78822000000000003</v>
          </cell>
          <cell r="M614">
            <v>0.53047599999999995</v>
          </cell>
          <cell r="N614">
            <v>0.25774399999999997</v>
          </cell>
          <cell r="O614">
            <v>32.699500139554949</v>
          </cell>
        </row>
        <row r="615">
          <cell r="F615">
            <v>28805</v>
          </cell>
          <cell r="G615" t="str">
            <v xml:space="preserve">11KV KANTIYAJAL FEEDER        </v>
          </cell>
          <cell r="H615" t="str">
            <v xml:space="preserve">JGY </v>
          </cell>
          <cell r="I615" t="str">
            <v>LT</v>
          </cell>
          <cell r="J615">
            <v>13.82</v>
          </cell>
          <cell r="K615">
            <v>39.99</v>
          </cell>
          <cell r="L615">
            <v>5.5683600000000002</v>
          </cell>
          <cell r="M615">
            <v>3.3926069999999999</v>
          </cell>
          <cell r="N615">
            <v>2.1757529999999998</v>
          </cell>
          <cell r="O615">
            <v>39.073497403185137</v>
          </cell>
        </row>
        <row r="616">
          <cell r="F616">
            <v>28807</v>
          </cell>
          <cell r="G616" t="str">
            <v xml:space="preserve">11KV KALAM FEEDER             </v>
          </cell>
          <cell r="H616" t="str">
            <v xml:space="preserve">JGY </v>
          </cell>
          <cell r="I616" t="str">
            <v>MX</v>
          </cell>
          <cell r="J616">
            <v>6.19</v>
          </cell>
          <cell r="K616">
            <v>28.53</v>
          </cell>
          <cell r="L616">
            <v>1.98837</v>
          </cell>
          <cell r="M616">
            <v>1.3978470000000001</v>
          </cell>
          <cell r="N616">
            <v>0.59052300000000002</v>
          </cell>
          <cell r="O616">
            <v>29.69884880580576</v>
          </cell>
        </row>
        <row r="617">
          <cell r="F617">
            <v>28808</v>
          </cell>
          <cell r="G617" t="str">
            <v xml:space="preserve">11KV SISODARA                 </v>
          </cell>
          <cell r="H617" t="str">
            <v xml:space="preserve">JGY </v>
          </cell>
          <cell r="I617" t="str">
            <v>LT</v>
          </cell>
          <cell r="J617">
            <v>12.43</v>
          </cell>
          <cell r="K617">
            <v>36.69</v>
          </cell>
          <cell r="L617">
            <v>5.70282</v>
          </cell>
          <cell r="M617">
            <v>4.1135130000000002</v>
          </cell>
          <cell r="N617">
            <v>1.589307</v>
          </cell>
          <cell r="O617">
            <v>27.868791229602198</v>
          </cell>
        </row>
        <row r="618">
          <cell r="F618">
            <v>28811</v>
          </cell>
          <cell r="G618" t="str">
            <v xml:space="preserve">11KV ZINGA FARM IND           </v>
          </cell>
          <cell r="H618" t="str">
            <v>INDU</v>
          </cell>
          <cell r="I618" t="str">
            <v>MX</v>
          </cell>
          <cell r="J618">
            <v>15.59</v>
          </cell>
          <cell r="K618">
            <v>5.18</v>
          </cell>
          <cell r="L618">
            <v>5.8457400000000002</v>
          </cell>
          <cell r="M618">
            <v>5.6422610000000004</v>
          </cell>
          <cell r="N618">
            <v>0.20347899999999999</v>
          </cell>
          <cell r="O618">
            <v>3.4808082466890418</v>
          </cell>
        </row>
        <row r="619">
          <cell r="F619">
            <v>28901</v>
          </cell>
          <cell r="G619" t="str">
            <v xml:space="preserve">11KV MOSAM                    </v>
          </cell>
          <cell r="H619" t="str">
            <v xml:space="preserve">JGY </v>
          </cell>
          <cell r="I619" t="str">
            <v>MX</v>
          </cell>
          <cell r="J619">
            <v>8.42</v>
          </cell>
          <cell r="K619">
            <v>43.76</v>
          </cell>
          <cell r="L619">
            <v>3.546011</v>
          </cell>
          <cell r="M619">
            <v>2.2295340000000001</v>
          </cell>
          <cell r="N619">
            <v>1.3164769999999999</v>
          </cell>
          <cell r="O619">
            <v>37.125575752585085</v>
          </cell>
        </row>
        <row r="620">
          <cell r="F620">
            <v>28902</v>
          </cell>
          <cell r="G620" t="str">
            <v xml:space="preserve">11KV VAGRA TOWN               </v>
          </cell>
          <cell r="H620" t="str">
            <v>URBN</v>
          </cell>
          <cell r="I620" t="str">
            <v>MX</v>
          </cell>
          <cell r="J620">
            <v>4.84</v>
          </cell>
          <cell r="K620">
            <v>6.16</v>
          </cell>
          <cell r="L620">
            <v>4.5116100000000001</v>
          </cell>
          <cell r="M620">
            <v>4.3302870000000002</v>
          </cell>
          <cell r="N620">
            <v>0.18132300000000001</v>
          </cell>
          <cell r="O620">
            <v>4.0190309002772846</v>
          </cell>
        </row>
        <row r="621">
          <cell r="F621">
            <v>28903</v>
          </cell>
          <cell r="G621" t="str">
            <v xml:space="preserve">11KV KELOD                    </v>
          </cell>
          <cell r="H621" t="str">
            <v xml:space="preserve">JGY </v>
          </cell>
          <cell r="I621" t="str">
            <v>LT</v>
          </cell>
          <cell r="J621">
            <v>6.89</v>
          </cell>
          <cell r="K621">
            <v>48.6</v>
          </cell>
          <cell r="L621">
            <v>2.727182</v>
          </cell>
          <cell r="M621">
            <v>1.9347430000000001</v>
          </cell>
          <cell r="N621">
            <v>0.792439</v>
          </cell>
          <cell r="O621">
            <v>29.057063298305724</v>
          </cell>
        </row>
        <row r="622">
          <cell r="F622">
            <v>28910</v>
          </cell>
          <cell r="G622" t="str">
            <v xml:space="preserve">11KV SARAN                    </v>
          </cell>
          <cell r="H622" t="str">
            <v>ADOM</v>
          </cell>
          <cell r="I622" t="str">
            <v>LT</v>
          </cell>
          <cell r="J622">
            <v>12.15</v>
          </cell>
          <cell r="K622">
            <v>-87.8</v>
          </cell>
          <cell r="L622">
            <v>0.25107600000000002</v>
          </cell>
          <cell r="M622">
            <v>0.45994499999999999</v>
          </cell>
          <cell r="N622">
            <v>-0.208869</v>
          </cell>
          <cell r="O622">
            <v>-83.189552167471206</v>
          </cell>
        </row>
        <row r="623">
          <cell r="F623">
            <v>28911</v>
          </cell>
          <cell r="G623" t="str">
            <v xml:space="preserve">11KV BHERSAM WW(VILAYAT GIDC) </v>
          </cell>
          <cell r="H623" t="str">
            <v>INDU</v>
          </cell>
          <cell r="I623" t="str">
            <v>MX</v>
          </cell>
          <cell r="J623">
            <v>9.4600000000000009</v>
          </cell>
          <cell r="K623">
            <v>43.9</v>
          </cell>
          <cell r="L623">
            <v>3.9863439999999999</v>
          </cell>
          <cell r="M623">
            <v>1.3323100000000001</v>
          </cell>
          <cell r="N623">
            <v>2.6540339999999998</v>
          </cell>
          <cell r="O623">
            <v>66.578147796577511</v>
          </cell>
        </row>
        <row r="624">
          <cell r="F624">
            <v>28912</v>
          </cell>
          <cell r="G624" t="str">
            <v xml:space="preserve">11KV LIMDI  JGY               </v>
          </cell>
          <cell r="H624" t="str">
            <v xml:space="preserve">JGY </v>
          </cell>
          <cell r="I624" t="str">
            <v>LT</v>
          </cell>
          <cell r="J624">
            <v>6.92</v>
          </cell>
          <cell r="K624">
            <v>53.92</v>
          </cell>
          <cell r="L624">
            <v>3.7986599999999999</v>
          </cell>
          <cell r="M624">
            <v>2.0196770000000002</v>
          </cell>
          <cell r="N624">
            <v>1.778983</v>
          </cell>
          <cell r="O624">
            <v>46.831856496764651</v>
          </cell>
        </row>
        <row r="625">
          <cell r="F625">
            <v>29003</v>
          </cell>
          <cell r="G625" t="str">
            <v xml:space="preserve">11KV BAMBUSAR                 </v>
          </cell>
          <cell r="H625" t="str">
            <v>ADOM</v>
          </cell>
          <cell r="I625" t="str">
            <v>LT</v>
          </cell>
          <cell r="J625">
            <v>3.05</v>
          </cell>
          <cell r="K625">
            <v>-5.25</v>
          </cell>
          <cell r="L625">
            <v>2.0180400000000001</v>
          </cell>
          <cell r="M625">
            <v>2.153311</v>
          </cell>
          <cell r="N625">
            <v>-0.135271</v>
          </cell>
          <cell r="O625">
            <v>-6.7030881449327069</v>
          </cell>
        </row>
        <row r="626">
          <cell r="F626">
            <v>29004</v>
          </cell>
          <cell r="G626" t="str">
            <v xml:space="preserve">11KV UPRALI                   </v>
          </cell>
          <cell r="H626" t="str">
            <v>ADOM</v>
          </cell>
          <cell r="I626" t="str">
            <v>LT</v>
          </cell>
          <cell r="J626">
            <v>3.5</v>
          </cell>
          <cell r="K626">
            <v>-28.83</v>
          </cell>
          <cell r="L626">
            <v>1.81152</v>
          </cell>
          <cell r="M626">
            <v>3.0788769999999999</v>
          </cell>
          <cell r="N626">
            <v>-1.2673570000000001</v>
          </cell>
          <cell r="O626">
            <v>-69.960972001413182</v>
          </cell>
        </row>
        <row r="627">
          <cell r="F627">
            <v>29006</v>
          </cell>
          <cell r="G627" t="str">
            <v xml:space="preserve">11KV PARIAGE                  </v>
          </cell>
          <cell r="H627" t="str">
            <v>ADOM</v>
          </cell>
          <cell r="I627" t="str">
            <v>LT</v>
          </cell>
          <cell r="J627">
            <v>6.75</v>
          </cell>
          <cell r="K627">
            <v>100</v>
          </cell>
          <cell r="L627">
            <v>7.4190000000000006E-2</v>
          </cell>
          <cell r="M627">
            <v>4.4860000000000004E-3</v>
          </cell>
          <cell r="N627">
            <v>6.9704000000000002E-2</v>
          </cell>
          <cell r="O627">
            <v>93.953362986925455</v>
          </cell>
        </row>
        <row r="628">
          <cell r="F628">
            <v>29009</v>
          </cell>
          <cell r="G628" t="str">
            <v xml:space="preserve">11KV ZANOR                    </v>
          </cell>
          <cell r="H628" t="str">
            <v xml:space="preserve">JGY </v>
          </cell>
          <cell r="I628" t="str">
            <v>LT</v>
          </cell>
          <cell r="J628">
            <v>5.42</v>
          </cell>
          <cell r="K628">
            <v>26.78</v>
          </cell>
          <cell r="L628">
            <v>6.23475</v>
          </cell>
          <cell r="M628">
            <v>4.47288</v>
          </cell>
          <cell r="N628">
            <v>1.76187</v>
          </cell>
          <cell r="O628">
            <v>28.258871646818235</v>
          </cell>
        </row>
        <row r="629">
          <cell r="F629">
            <v>36101</v>
          </cell>
          <cell r="G629" t="str">
            <v xml:space="preserve">11KVTILAKWADA(T)              </v>
          </cell>
          <cell r="H629" t="str">
            <v>URBN</v>
          </cell>
          <cell r="I629" t="str">
            <v>MX</v>
          </cell>
          <cell r="J629">
            <v>4.12</v>
          </cell>
          <cell r="K629">
            <v>7.99</v>
          </cell>
          <cell r="L629">
            <v>1.6007899999999999</v>
          </cell>
          <cell r="M629">
            <v>1.3988579999999999</v>
          </cell>
          <cell r="N629">
            <v>0.201932</v>
          </cell>
          <cell r="O629">
            <v>12.614521579969891</v>
          </cell>
        </row>
        <row r="630">
          <cell r="F630">
            <v>36102</v>
          </cell>
          <cell r="G630" t="str">
            <v xml:space="preserve">11KV ALWA JGY                 </v>
          </cell>
          <cell r="H630" t="str">
            <v xml:space="preserve">JGY </v>
          </cell>
          <cell r="I630" t="str">
            <v>MX</v>
          </cell>
          <cell r="J630">
            <v>4.5999999999999996</v>
          </cell>
          <cell r="K630">
            <v>15.21</v>
          </cell>
          <cell r="L630">
            <v>1.72027</v>
          </cell>
          <cell r="M630">
            <v>1.4406890000000001</v>
          </cell>
          <cell r="N630">
            <v>0.27958100000000002</v>
          </cell>
          <cell r="O630">
            <v>16.252158091462388</v>
          </cell>
        </row>
        <row r="631">
          <cell r="F631">
            <v>36105</v>
          </cell>
          <cell r="G631" t="str">
            <v xml:space="preserve">11KV KESARPURA JGY            </v>
          </cell>
          <cell r="H631" t="str">
            <v xml:space="preserve">JGY </v>
          </cell>
          <cell r="I631" t="str">
            <v>LT</v>
          </cell>
          <cell r="J631">
            <v>5.03</v>
          </cell>
          <cell r="K631">
            <v>28.6</v>
          </cell>
          <cell r="L631">
            <v>1.45183</v>
          </cell>
          <cell r="M631">
            <v>1.1419820000000001</v>
          </cell>
          <cell r="N631">
            <v>0.30984800000000001</v>
          </cell>
          <cell r="O631">
            <v>21.341892645833191</v>
          </cell>
        </row>
        <row r="632">
          <cell r="F632">
            <v>36106</v>
          </cell>
          <cell r="G632" t="str">
            <v xml:space="preserve">11KV ODMBIYA AG               </v>
          </cell>
          <cell r="H632" t="str">
            <v>ADOM</v>
          </cell>
          <cell r="I632" t="str">
            <v>LT</v>
          </cell>
          <cell r="J632">
            <v>7.34</v>
          </cell>
          <cell r="K632">
            <v>21.7</v>
          </cell>
          <cell r="L632">
            <v>0.62907999999999997</v>
          </cell>
          <cell r="M632">
            <v>0.55762699999999998</v>
          </cell>
          <cell r="N632">
            <v>7.1453000000000003E-2</v>
          </cell>
          <cell r="O632">
            <v>11.358332803459019</v>
          </cell>
        </row>
        <row r="633">
          <cell r="F633">
            <v>36107</v>
          </cell>
          <cell r="G633" t="str">
            <v xml:space="preserve">11KV GAMBHIRPURA AG           </v>
          </cell>
          <cell r="H633" t="str">
            <v>ADOM</v>
          </cell>
          <cell r="I633" t="str">
            <v>LT</v>
          </cell>
          <cell r="J633">
            <v>10.9</v>
          </cell>
          <cell r="K633">
            <v>-37.11</v>
          </cell>
          <cell r="L633">
            <v>0.67195000000000005</v>
          </cell>
          <cell r="M633">
            <v>0.53152600000000005</v>
          </cell>
          <cell r="N633">
            <v>0.14042399999999999</v>
          </cell>
          <cell r="O633">
            <v>20.897983480913759</v>
          </cell>
        </row>
        <row r="634">
          <cell r="F634">
            <v>36806</v>
          </cell>
          <cell r="G634" t="str">
            <v xml:space="preserve">11KV KATHOLI (DGVCL)          </v>
          </cell>
          <cell r="H634" t="str">
            <v xml:space="preserve">JGY </v>
          </cell>
          <cell r="I634" t="str">
            <v>MX</v>
          </cell>
          <cell r="J634">
            <v>2.56</v>
          </cell>
          <cell r="K634">
            <v>18.11</v>
          </cell>
          <cell r="L634">
            <v>5.0798000000000003E-2</v>
          </cell>
          <cell r="M634">
            <v>4.0113999999999997E-2</v>
          </cell>
          <cell r="N634">
            <v>1.0684000000000001E-2</v>
          </cell>
          <cell r="O634">
            <v>21.032324107248318</v>
          </cell>
        </row>
        <row r="635">
          <cell r="F635">
            <v>36812</v>
          </cell>
          <cell r="G635" t="str">
            <v xml:space="preserve">11KV NANDPUR AG (DGVCL)       </v>
          </cell>
          <cell r="H635" t="str">
            <v>ADOM</v>
          </cell>
          <cell r="I635" t="str">
            <v>LT</v>
          </cell>
          <cell r="J635">
            <v>5.49</v>
          </cell>
          <cell r="K635">
            <v>26.53</v>
          </cell>
          <cell r="L635">
            <v>5.0812000000000003E-2</v>
          </cell>
          <cell r="M635">
            <v>4.8864999999999999E-2</v>
          </cell>
          <cell r="N635">
            <v>1.9469999999999999E-3</v>
          </cell>
          <cell r="O635">
            <v>3.8317720223569234</v>
          </cell>
        </row>
        <row r="636">
          <cell r="F636">
            <v>84810</v>
          </cell>
          <cell r="G636" t="str">
            <v xml:space="preserve">11KV KAHANVA                  </v>
          </cell>
          <cell r="H636" t="str">
            <v>ADOM</v>
          </cell>
          <cell r="I636" t="str">
            <v>LT</v>
          </cell>
          <cell r="J636">
            <v>13.02</v>
          </cell>
          <cell r="K636">
            <v>1.06</v>
          </cell>
          <cell r="L636">
            <v>1.2407459999999999</v>
          </cell>
          <cell r="M636">
            <v>1.497341</v>
          </cell>
          <cell r="N636">
            <v>-0.25659500000000002</v>
          </cell>
          <cell r="O636">
            <v>-20.680703383287153</v>
          </cell>
        </row>
        <row r="637">
          <cell r="F637">
            <v>84812</v>
          </cell>
          <cell r="G637" t="str">
            <v xml:space="preserve">11KV PILUDRA                  </v>
          </cell>
          <cell r="H637" t="str">
            <v xml:space="preserve">JGY </v>
          </cell>
          <cell r="I637" t="str">
            <v>LT</v>
          </cell>
          <cell r="J637">
            <v>5.62</v>
          </cell>
          <cell r="K637">
            <v>60.86</v>
          </cell>
          <cell r="L637">
            <v>2.7227000000000001</v>
          </cell>
          <cell r="M637">
            <v>0.95467599999999997</v>
          </cell>
          <cell r="N637">
            <v>1.768024</v>
          </cell>
          <cell r="O637">
            <v>64.936423403239431</v>
          </cell>
        </row>
        <row r="638">
          <cell r="F638">
            <v>84902</v>
          </cell>
          <cell r="G638" t="str">
            <v xml:space="preserve">11KV GAJERA FEEDER            </v>
          </cell>
          <cell r="H638" t="str">
            <v xml:space="preserve">JGY </v>
          </cell>
          <cell r="I638" t="str">
            <v>MX</v>
          </cell>
          <cell r="J638">
            <v>8.26</v>
          </cell>
          <cell r="K638">
            <v>57.97</v>
          </cell>
          <cell r="L638">
            <v>5.4265600000000003</v>
          </cell>
          <cell r="M638">
            <v>2.3468059999999999</v>
          </cell>
          <cell r="N638">
            <v>3.0797539999999999</v>
          </cell>
          <cell r="O638">
            <v>56.753339131973107</v>
          </cell>
        </row>
        <row r="639">
          <cell r="F639">
            <v>84903</v>
          </cell>
          <cell r="G639" t="str">
            <v xml:space="preserve">11KV VAHELAM                  </v>
          </cell>
          <cell r="H639" t="str">
            <v xml:space="preserve">JGY </v>
          </cell>
          <cell r="I639" t="str">
            <v>MX</v>
          </cell>
          <cell r="J639">
            <v>6.22</v>
          </cell>
          <cell r="K639">
            <v>29.89</v>
          </cell>
          <cell r="L639">
            <v>3.471851</v>
          </cell>
          <cell r="M639">
            <v>2.4771719999999999</v>
          </cell>
          <cell r="N639">
            <v>0.99467899999999998</v>
          </cell>
          <cell r="O639">
            <v>28.649818209364401</v>
          </cell>
        </row>
        <row r="640">
          <cell r="F640">
            <v>84907</v>
          </cell>
          <cell r="G640" t="str">
            <v xml:space="preserve">11KV VAVLI AG                 </v>
          </cell>
          <cell r="H640" t="str">
            <v>ADOM</v>
          </cell>
          <cell r="I640" t="str">
            <v>LT</v>
          </cell>
          <cell r="J640">
            <v>18.77</v>
          </cell>
          <cell r="K640">
            <v>43.59</v>
          </cell>
          <cell r="L640">
            <v>1.2482800000000001</v>
          </cell>
          <cell r="M640">
            <v>1.1585479999999999</v>
          </cell>
          <cell r="N640">
            <v>8.9732000000000006E-2</v>
          </cell>
          <cell r="O640">
            <v>7.1884513090011852</v>
          </cell>
        </row>
        <row r="641">
          <cell r="F641">
            <v>84916</v>
          </cell>
          <cell r="G641" t="str">
            <v xml:space="preserve">11KV CRESENT FOUNDARY         </v>
          </cell>
          <cell r="H641" t="str">
            <v>INDU</v>
          </cell>
          <cell r="I641" t="str">
            <v>MX</v>
          </cell>
          <cell r="J641">
            <v>1.29</v>
          </cell>
          <cell r="K641">
            <v>-1.81</v>
          </cell>
          <cell r="L641">
            <v>9.3153600000000001</v>
          </cell>
          <cell r="M641">
            <v>8.8426480000000005</v>
          </cell>
          <cell r="N641">
            <v>0.47271200000000002</v>
          </cell>
          <cell r="O641">
            <v>5.0745435495783306</v>
          </cell>
        </row>
        <row r="642">
          <cell r="F642">
            <v>84918</v>
          </cell>
          <cell r="G642" t="str">
            <v xml:space="preserve">11KV KARELI JGY               </v>
          </cell>
          <cell r="H642" t="str">
            <v xml:space="preserve">JGY </v>
          </cell>
          <cell r="I642" t="str">
            <v>MX</v>
          </cell>
          <cell r="J642">
            <v>6.55</v>
          </cell>
          <cell r="K642">
            <v>69.31</v>
          </cell>
          <cell r="L642">
            <v>4.5607949999999997</v>
          </cell>
          <cell r="M642">
            <v>1.2726839999999999</v>
          </cell>
          <cell r="N642">
            <v>3.2881109999999998</v>
          </cell>
          <cell r="O642">
            <v>72.095128151999816</v>
          </cell>
        </row>
        <row r="643">
          <cell r="F643">
            <v>100201</v>
          </cell>
          <cell r="G643" t="str">
            <v xml:space="preserve">PARAMSHIVA                    </v>
          </cell>
          <cell r="H643" t="str">
            <v>GIDC</v>
          </cell>
          <cell r="I643" t="str">
            <v>MX</v>
          </cell>
          <cell r="J643">
            <v>3.03</v>
          </cell>
          <cell r="K643">
            <v>-2.57</v>
          </cell>
          <cell r="L643">
            <v>9.2650799999999993</v>
          </cell>
          <cell r="M643">
            <v>10.058446999999999</v>
          </cell>
          <cell r="N643">
            <v>-0.79336700000000004</v>
          </cell>
          <cell r="O643">
            <v>-8.5629805678957975</v>
          </cell>
        </row>
        <row r="644">
          <cell r="F644">
            <v>100202</v>
          </cell>
          <cell r="G644" t="str">
            <v xml:space="preserve">DHANLAXMI                     </v>
          </cell>
          <cell r="H644" t="str">
            <v>GIDC</v>
          </cell>
          <cell r="I644" t="str">
            <v>MX</v>
          </cell>
          <cell r="J644">
            <v>1.05</v>
          </cell>
          <cell r="K644">
            <v>-1.7</v>
          </cell>
          <cell r="L644">
            <v>19.961939999999998</v>
          </cell>
          <cell r="M644">
            <v>19.575445999999999</v>
          </cell>
          <cell r="N644">
            <v>0.386494</v>
          </cell>
          <cell r="O644">
            <v>1.936154502017339</v>
          </cell>
        </row>
        <row r="645">
          <cell r="F645">
            <v>100204</v>
          </cell>
          <cell r="G645" t="str">
            <v xml:space="preserve">ROYAL PROCESSOR               </v>
          </cell>
          <cell r="H645" t="str">
            <v>GIDC</v>
          </cell>
          <cell r="I645" t="str">
            <v>MX</v>
          </cell>
          <cell r="J645">
            <v>1.89</v>
          </cell>
          <cell r="K645">
            <v>-0.88</v>
          </cell>
          <cell r="L645">
            <v>12.41418</v>
          </cell>
          <cell r="M645">
            <v>11.871204000000001</v>
          </cell>
          <cell r="N645">
            <v>0.54297600000000001</v>
          </cell>
          <cell r="O645">
            <v>4.3738370154130193</v>
          </cell>
        </row>
        <row r="646">
          <cell r="F646">
            <v>100205</v>
          </cell>
          <cell r="G646" t="str">
            <v xml:space="preserve">GUJARAT ELECTROMAG            </v>
          </cell>
          <cell r="H646" t="str">
            <v>GIDC</v>
          </cell>
          <cell r="I646" t="str">
            <v>MX</v>
          </cell>
          <cell r="J646">
            <v>1.1000000000000001</v>
          </cell>
          <cell r="K646">
            <v>-0.97</v>
          </cell>
          <cell r="L646">
            <v>13.22978</v>
          </cell>
          <cell r="M646">
            <v>13.065348</v>
          </cell>
          <cell r="N646">
            <v>0.16443199999999999</v>
          </cell>
          <cell r="O646">
            <v>1.2428929279247274</v>
          </cell>
        </row>
        <row r="647">
          <cell r="F647">
            <v>100208</v>
          </cell>
          <cell r="G647" t="str">
            <v xml:space="preserve">DUFER                         </v>
          </cell>
          <cell r="H647" t="str">
            <v>GIDC</v>
          </cell>
          <cell r="I647" t="str">
            <v>MX</v>
          </cell>
          <cell r="J647">
            <v>5.93</v>
          </cell>
          <cell r="K647">
            <v>-2.81</v>
          </cell>
          <cell r="L647">
            <v>5.6356200000000003</v>
          </cell>
          <cell r="M647">
            <v>5.7948430000000002</v>
          </cell>
          <cell r="N647">
            <v>-0.159223</v>
          </cell>
          <cell r="O647">
            <v>-2.8252969504686263</v>
          </cell>
        </row>
        <row r="648">
          <cell r="F648">
            <v>100211</v>
          </cell>
          <cell r="G648" t="str">
            <v xml:space="preserve">GAJANAN P. MILL               </v>
          </cell>
          <cell r="H648" t="str">
            <v>GIDC</v>
          </cell>
          <cell r="I648" t="str">
            <v>MX</v>
          </cell>
          <cell r="J648">
            <v>3.02</v>
          </cell>
          <cell r="K648">
            <v>-4.45</v>
          </cell>
          <cell r="L648">
            <v>13.455216</v>
          </cell>
          <cell r="M648">
            <v>15.100816</v>
          </cell>
          <cell r="N648">
            <v>-1.6456</v>
          </cell>
          <cell r="O648">
            <v>-12.230201284022494</v>
          </cell>
        </row>
        <row r="649">
          <cell r="F649">
            <v>100214</v>
          </cell>
          <cell r="G649" t="str">
            <v xml:space="preserve">J.K.T                         </v>
          </cell>
          <cell r="H649" t="str">
            <v>GIDC</v>
          </cell>
          <cell r="I649" t="str">
            <v>MX</v>
          </cell>
          <cell r="J649">
            <v>1.1000000000000001</v>
          </cell>
          <cell r="K649">
            <v>-2.83</v>
          </cell>
          <cell r="L649">
            <v>17.181239999999999</v>
          </cell>
          <cell r="M649">
            <v>16.822201</v>
          </cell>
          <cell r="N649">
            <v>0.359039</v>
          </cell>
          <cell r="O649">
            <v>2.089715294123125</v>
          </cell>
        </row>
        <row r="650">
          <cell r="F650">
            <v>100219</v>
          </cell>
          <cell r="G650" t="str">
            <v xml:space="preserve">SARANA CHEM                   </v>
          </cell>
          <cell r="H650" t="str">
            <v>GIDC</v>
          </cell>
          <cell r="I650" t="str">
            <v>MX</v>
          </cell>
          <cell r="J650">
            <v>1.94</v>
          </cell>
          <cell r="K650">
            <v>-5.36</v>
          </cell>
          <cell r="L650">
            <v>18.222735</v>
          </cell>
          <cell r="M650">
            <v>17.925446000000001</v>
          </cell>
          <cell r="N650">
            <v>0.29728900000000003</v>
          </cell>
          <cell r="O650">
            <v>1.6314181158865559</v>
          </cell>
        </row>
        <row r="651">
          <cell r="F651">
            <v>100220</v>
          </cell>
          <cell r="G651" t="str">
            <v xml:space="preserve">HERANBA                       </v>
          </cell>
          <cell r="H651" t="str">
            <v>GIDC</v>
          </cell>
          <cell r="I651" t="str">
            <v>MX</v>
          </cell>
          <cell r="J651">
            <v>2.4700000000000002</v>
          </cell>
          <cell r="K651">
            <v>-1.45</v>
          </cell>
          <cell r="L651">
            <v>17.948399999999999</v>
          </cell>
          <cell r="M651">
            <v>17.727667</v>
          </cell>
          <cell r="N651">
            <v>0.22073300000000001</v>
          </cell>
          <cell r="O651">
            <v>1.2298199282387288</v>
          </cell>
        </row>
        <row r="652">
          <cell r="F652">
            <v>100221</v>
          </cell>
          <cell r="G652" t="str">
            <v xml:space="preserve">11  KV J-NANJI IND            </v>
          </cell>
          <cell r="H652" t="str">
            <v>INDU</v>
          </cell>
          <cell r="I652" t="str">
            <v>MX</v>
          </cell>
          <cell r="J652">
            <v>7.51</v>
          </cell>
          <cell r="K652">
            <v>3.84</v>
          </cell>
          <cell r="L652">
            <v>0.83428000000000002</v>
          </cell>
          <cell r="M652">
            <v>0.81148699999999996</v>
          </cell>
          <cell r="N652">
            <v>2.2793000000000001E-2</v>
          </cell>
          <cell r="O652">
            <v>2.7320563839478353</v>
          </cell>
        </row>
        <row r="653">
          <cell r="F653">
            <v>100301</v>
          </cell>
          <cell r="G653" t="str">
            <v xml:space="preserve">KARAYA RURAL                  </v>
          </cell>
          <cell r="H653" t="str">
            <v>ADOM</v>
          </cell>
          <cell r="I653" t="str">
            <v>LT</v>
          </cell>
          <cell r="J653">
            <v>27.11</v>
          </cell>
          <cell r="K653">
            <v>-111.47</v>
          </cell>
          <cell r="L653">
            <v>0.11326</v>
          </cell>
          <cell r="M653">
            <v>0.19815199999999999</v>
          </cell>
          <cell r="N653">
            <v>-8.4891999999999995E-2</v>
          </cell>
          <cell r="O653">
            <v>-74.953205015009715</v>
          </cell>
        </row>
        <row r="654">
          <cell r="F654">
            <v>100302</v>
          </cell>
          <cell r="G654" t="str">
            <v xml:space="preserve">KAKADKOPAR                    </v>
          </cell>
          <cell r="H654" t="str">
            <v>ADOM</v>
          </cell>
          <cell r="I654" t="str">
            <v>LT</v>
          </cell>
          <cell r="J654">
            <v>29.67</v>
          </cell>
          <cell r="K654">
            <v>-14.41</v>
          </cell>
          <cell r="L654">
            <v>0.42064000000000001</v>
          </cell>
          <cell r="M654">
            <v>0.443411</v>
          </cell>
          <cell r="N654">
            <v>-2.2771E-2</v>
          </cell>
          <cell r="O654">
            <v>-5.41341764929631</v>
          </cell>
        </row>
        <row r="655">
          <cell r="F655">
            <v>100303</v>
          </cell>
          <cell r="G655" t="str">
            <v xml:space="preserve">JIRVAL                        </v>
          </cell>
          <cell r="H655" t="str">
            <v xml:space="preserve">JGY </v>
          </cell>
          <cell r="I655" t="str">
            <v>LT</v>
          </cell>
          <cell r="J655">
            <v>12.41</v>
          </cell>
          <cell r="K655">
            <v>55.3</v>
          </cell>
          <cell r="L655">
            <v>1.49533</v>
          </cell>
          <cell r="M655">
            <v>0.640598</v>
          </cell>
          <cell r="N655">
            <v>0.85473200000000005</v>
          </cell>
          <cell r="O655">
            <v>57.160091752322231</v>
          </cell>
        </row>
        <row r="656">
          <cell r="F656">
            <v>100304</v>
          </cell>
          <cell r="G656" t="str">
            <v xml:space="preserve">NANAPONDHA                    </v>
          </cell>
          <cell r="H656" t="str">
            <v>ADOM</v>
          </cell>
          <cell r="I656" t="str">
            <v>LT</v>
          </cell>
          <cell r="J656">
            <v>5.5</v>
          </cell>
          <cell r="K656">
            <v>17.329999999999998</v>
          </cell>
          <cell r="L656">
            <v>0.76229999999999998</v>
          </cell>
          <cell r="M656">
            <v>0.52832599999999996</v>
          </cell>
          <cell r="N656">
            <v>0.23397399999999999</v>
          </cell>
          <cell r="O656">
            <v>30.693165420438149</v>
          </cell>
        </row>
        <row r="657">
          <cell r="F657">
            <v>100305</v>
          </cell>
          <cell r="G657" t="str">
            <v xml:space="preserve">MOTAPONDHA                    </v>
          </cell>
          <cell r="H657" t="str">
            <v xml:space="preserve">JGY </v>
          </cell>
          <cell r="I657" t="str">
            <v>MX</v>
          </cell>
          <cell r="J657">
            <v>29.6</v>
          </cell>
          <cell r="K657">
            <v>46.01</v>
          </cell>
          <cell r="L657">
            <v>7.2474999999999996</v>
          </cell>
          <cell r="M657">
            <v>3.984423</v>
          </cell>
          <cell r="N657">
            <v>3.263077</v>
          </cell>
          <cell r="O657">
            <v>45.023483959986201</v>
          </cell>
        </row>
        <row r="658">
          <cell r="F658">
            <v>100306</v>
          </cell>
          <cell r="G658" t="str">
            <v xml:space="preserve">VAJWAD                        </v>
          </cell>
          <cell r="H658" t="str">
            <v xml:space="preserve">JGY </v>
          </cell>
          <cell r="I658" t="str">
            <v>LT</v>
          </cell>
          <cell r="J658">
            <v>20.36</v>
          </cell>
          <cell r="K658">
            <v>49.11</v>
          </cell>
          <cell r="L658">
            <v>4.9246999999999996</v>
          </cell>
          <cell r="M658">
            <v>2.4982389999999999</v>
          </cell>
          <cell r="N658">
            <v>2.4264610000000002</v>
          </cell>
          <cell r="O658">
            <v>49.271244948930899</v>
          </cell>
        </row>
        <row r="659">
          <cell r="F659">
            <v>100309</v>
          </cell>
          <cell r="G659" t="str">
            <v xml:space="preserve">SUKHALA                       </v>
          </cell>
          <cell r="H659" t="str">
            <v xml:space="preserve">JGY </v>
          </cell>
          <cell r="I659" t="str">
            <v>LT</v>
          </cell>
          <cell r="J659">
            <v>25.86</v>
          </cell>
          <cell r="K659">
            <v>62.42</v>
          </cell>
          <cell r="L659">
            <v>10.10126</v>
          </cell>
          <cell r="M659">
            <v>4.4673129999999999</v>
          </cell>
          <cell r="N659">
            <v>5.633947</v>
          </cell>
          <cell r="O659">
            <v>55.77469543403496</v>
          </cell>
        </row>
        <row r="660">
          <cell r="F660">
            <v>100310</v>
          </cell>
          <cell r="G660" t="str">
            <v xml:space="preserve">VISHNU PAN                    </v>
          </cell>
          <cell r="H660" t="str">
            <v>INDU</v>
          </cell>
          <cell r="I660" t="str">
            <v>LT</v>
          </cell>
          <cell r="J660">
            <v>1.2</v>
          </cell>
          <cell r="K660">
            <v>0</v>
          </cell>
          <cell r="L660">
            <v>0</v>
          </cell>
          <cell r="M660">
            <v>0</v>
          </cell>
          <cell r="N660">
            <v>0</v>
          </cell>
          <cell r="O660">
            <v>0</v>
          </cell>
        </row>
        <row r="661">
          <cell r="F661">
            <v>100311</v>
          </cell>
          <cell r="G661" t="str">
            <v xml:space="preserve">RADHA MADHAV IND              </v>
          </cell>
          <cell r="H661" t="str">
            <v>INDU</v>
          </cell>
          <cell r="I661" t="str">
            <v>LT</v>
          </cell>
          <cell r="J661">
            <v>1.2</v>
          </cell>
          <cell r="K661">
            <v>0</v>
          </cell>
          <cell r="L661">
            <v>0</v>
          </cell>
          <cell r="M661">
            <v>0</v>
          </cell>
          <cell r="N661">
            <v>0</v>
          </cell>
          <cell r="O661">
            <v>0</v>
          </cell>
        </row>
        <row r="662">
          <cell r="F662">
            <v>100401</v>
          </cell>
          <cell r="G662" t="str">
            <v xml:space="preserve">HARIYA                        </v>
          </cell>
          <cell r="H662" t="str">
            <v>ADOM</v>
          </cell>
          <cell r="I662" t="str">
            <v>LT</v>
          </cell>
          <cell r="J662">
            <v>4.82</v>
          </cell>
          <cell r="K662">
            <v>-6.19</v>
          </cell>
          <cell r="L662">
            <v>0.37632100000000002</v>
          </cell>
          <cell r="M662">
            <v>0.34046700000000002</v>
          </cell>
          <cell r="N662">
            <v>3.5853999999999997E-2</v>
          </cell>
          <cell r="O662">
            <v>9.5275044443440571</v>
          </cell>
        </row>
        <row r="663">
          <cell r="F663">
            <v>100403</v>
          </cell>
          <cell r="G663" t="str">
            <v xml:space="preserve">KOSAMBA                       </v>
          </cell>
          <cell r="H663" t="str">
            <v>ADOM</v>
          </cell>
          <cell r="I663" t="str">
            <v>LT</v>
          </cell>
          <cell r="J663">
            <v>19.399999999999999</v>
          </cell>
          <cell r="K663">
            <v>-115.64</v>
          </cell>
          <cell r="L663">
            <v>7.5597999999999999E-2</v>
          </cell>
          <cell r="M663">
            <v>0.20219899999999999</v>
          </cell>
          <cell r="N663">
            <v>-0.12660099999999999</v>
          </cell>
          <cell r="O663">
            <v>-167.46607053096642</v>
          </cell>
        </row>
        <row r="664">
          <cell r="F664">
            <v>100404</v>
          </cell>
          <cell r="G664" t="str">
            <v xml:space="preserve">HALAR                         </v>
          </cell>
          <cell r="H664" t="str">
            <v>URBN</v>
          </cell>
          <cell r="I664" t="str">
            <v>MX</v>
          </cell>
          <cell r="J664">
            <v>8.93</v>
          </cell>
          <cell r="K664">
            <v>4.1900000000000004</v>
          </cell>
          <cell r="L664">
            <v>9.8807799999999997</v>
          </cell>
          <cell r="M664">
            <v>9.4787579999999991</v>
          </cell>
          <cell r="N664">
            <v>0.40202199999999999</v>
          </cell>
          <cell r="O664">
            <v>4.0687273676774502</v>
          </cell>
        </row>
        <row r="665">
          <cell r="F665">
            <v>100405</v>
          </cell>
          <cell r="G665" t="str">
            <v xml:space="preserve">AZAD CHOWK FDR.               </v>
          </cell>
          <cell r="H665" t="str">
            <v>URBN</v>
          </cell>
          <cell r="I665" t="str">
            <v>LT</v>
          </cell>
          <cell r="J665">
            <v>9.44</v>
          </cell>
          <cell r="K665">
            <v>2.57</v>
          </cell>
          <cell r="L665">
            <v>3.5245799999999998</v>
          </cell>
          <cell r="M665">
            <v>3.11145</v>
          </cell>
          <cell r="N665">
            <v>0.41313</v>
          </cell>
          <cell r="O665">
            <v>11.721396591934358</v>
          </cell>
        </row>
        <row r="666">
          <cell r="F666">
            <v>100406</v>
          </cell>
          <cell r="G666" t="str">
            <v xml:space="preserve">11KV CHHIPWAD                 </v>
          </cell>
          <cell r="H666" t="str">
            <v>URBN</v>
          </cell>
          <cell r="I666" t="str">
            <v>LT</v>
          </cell>
          <cell r="J666">
            <v>12.63</v>
          </cell>
          <cell r="K666">
            <v>8.5500000000000007</v>
          </cell>
          <cell r="L666">
            <v>8.2739399999999996</v>
          </cell>
          <cell r="M666">
            <v>8.0101030000000009</v>
          </cell>
          <cell r="N666">
            <v>0.26383699999999999</v>
          </cell>
          <cell r="O666">
            <v>3.1887710087334451</v>
          </cell>
        </row>
        <row r="667">
          <cell r="F667">
            <v>100409</v>
          </cell>
          <cell r="G667" t="str">
            <v xml:space="preserve">TITHAL ROAD                   </v>
          </cell>
          <cell r="H667" t="str">
            <v>URBN</v>
          </cell>
          <cell r="I667" t="str">
            <v>LT</v>
          </cell>
          <cell r="J667">
            <v>8.84</v>
          </cell>
          <cell r="K667">
            <v>1.82</v>
          </cell>
          <cell r="L667">
            <v>5.6410999999999998</v>
          </cell>
          <cell r="M667">
            <v>5.3533559999999998</v>
          </cell>
          <cell r="N667">
            <v>0.287744</v>
          </cell>
          <cell r="O667">
            <v>5.1008491251706225</v>
          </cell>
        </row>
        <row r="668">
          <cell r="F668">
            <v>100412</v>
          </cell>
          <cell r="G668" t="str">
            <v xml:space="preserve">DEAN MEDICAL                  </v>
          </cell>
          <cell r="H668" t="str">
            <v>URBN</v>
          </cell>
          <cell r="I668" t="str">
            <v>MX</v>
          </cell>
          <cell r="J668">
            <v>1.52</v>
          </cell>
          <cell r="K668">
            <v>-2.73</v>
          </cell>
          <cell r="L668">
            <v>4.2650399999999999</v>
          </cell>
          <cell r="M668">
            <v>4.3948679999999998</v>
          </cell>
          <cell r="N668">
            <v>-0.129828</v>
          </cell>
          <cell r="O668">
            <v>-3.0440042766304654</v>
          </cell>
        </row>
        <row r="669">
          <cell r="F669">
            <v>100413</v>
          </cell>
          <cell r="G669" t="str">
            <v xml:space="preserve">SEGVI                         </v>
          </cell>
          <cell r="H669" t="str">
            <v xml:space="preserve">JGY </v>
          </cell>
          <cell r="I669" t="str">
            <v>MX</v>
          </cell>
          <cell r="J669">
            <v>17.09</v>
          </cell>
          <cell r="K669">
            <v>13.45</v>
          </cell>
          <cell r="L669">
            <v>3.4641999999999999</v>
          </cell>
          <cell r="M669">
            <v>2.9843479999999998</v>
          </cell>
          <cell r="N669">
            <v>0.479852</v>
          </cell>
          <cell r="O669">
            <v>13.851740661624618</v>
          </cell>
        </row>
        <row r="670">
          <cell r="F670">
            <v>100501</v>
          </cell>
          <cell r="G670" t="str">
            <v xml:space="preserve">KARWAD JGY (DEGAM)            </v>
          </cell>
          <cell r="H670" t="str">
            <v xml:space="preserve">JGY </v>
          </cell>
          <cell r="I670" t="str">
            <v>LT</v>
          </cell>
          <cell r="J670">
            <v>12.63</v>
          </cell>
          <cell r="K670">
            <v>15.94</v>
          </cell>
          <cell r="L670">
            <v>7.8886799999999999</v>
          </cell>
          <cell r="M670">
            <v>6.3386719999999999</v>
          </cell>
          <cell r="N670">
            <v>1.5500080000000001</v>
          </cell>
          <cell r="O670">
            <v>19.648509002773594</v>
          </cell>
        </row>
        <row r="671">
          <cell r="F671">
            <v>100502</v>
          </cell>
          <cell r="G671" t="str">
            <v xml:space="preserve">DUNGRA                        </v>
          </cell>
          <cell r="H671" t="str">
            <v xml:space="preserve">JGY </v>
          </cell>
          <cell r="I671" t="str">
            <v>LT</v>
          </cell>
          <cell r="J671">
            <v>8.15</v>
          </cell>
          <cell r="K671">
            <v>8.91</v>
          </cell>
          <cell r="L671">
            <v>6.82864</v>
          </cell>
          <cell r="M671">
            <v>6.1820459999999997</v>
          </cell>
          <cell r="N671">
            <v>0.646594</v>
          </cell>
          <cell r="O671">
            <v>9.4688547060615296</v>
          </cell>
        </row>
        <row r="672">
          <cell r="F672">
            <v>100503</v>
          </cell>
          <cell r="G672" t="str">
            <v xml:space="preserve">OPERA                         </v>
          </cell>
          <cell r="H672" t="str">
            <v>GIDC</v>
          </cell>
          <cell r="I672" t="str">
            <v>MX</v>
          </cell>
          <cell r="J672">
            <v>4.79</v>
          </cell>
          <cell r="K672">
            <v>1.03</v>
          </cell>
          <cell r="L672">
            <v>13.79928</v>
          </cell>
          <cell r="M672">
            <v>13.042596</v>
          </cell>
          <cell r="N672">
            <v>0.75668400000000002</v>
          </cell>
          <cell r="O672">
            <v>5.4835034871384591</v>
          </cell>
        </row>
        <row r="673">
          <cell r="F673">
            <v>100504</v>
          </cell>
          <cell r="G673" t="str">
            <v xml:space="preserve">YASHO INDUSTRIES              </v>
          </cell>
          <cell r="H673" t="str">
            <v>GIDC</v>
          </cell>
          <cell r="I673" t="str">
            <v>MX</v>
          </cell>
          <cell r="J673">
            <v>4.8899999999999997</v>
          </cell>
          <cell r="K673">
            <v>-1.17</v>
          </cell>
          <cell r="L673">
            <v>15.070460000000001</v>
          </cell>
          <cell r="M673">
            <v>14.621905</v>
          </cell>
          <cell r="N673">
            <v>0.44855499999999998</v>
          </cell>
          <cell r="O673">
            <v>2.9763855914152586</v>
          </cell>
        </row>
        <row r="674">
          <cell r="F674">
            <v>100506</v>
          </cell>
          <cell r="G674" t="str">
            <v xml:space="preserve">S &amp; J                         </v>
          </cell>
          <cell r="H674" t="str">
            <v>INDU</v>
          </cell>
          <cell r="I674" t="str">
            <v>MX</v>
          </cell>
          <cell r="J674">
            <v>3.46</v>
          </cell>
          <cell r="K674">
            <v>0.42</v>
          </cell>
          <cell r="L674">
            <v>2.8681199999999998</v>
          </cell>
          <cell r="M674">
            <v>2.7416559999999999</v>
          </cell>
          <cell r="N674">
            <v>0.12646399999999999</v>
          </cell>
          <cell r="O674">
            <v>4.4092994714307627</v>
          </cell>
        </row>
        <row r="675">
          <cell r="F675">
            <v>100508</v>
          </cell>
          <cell r="G675" t="str">
            <v xml:space="preserve">GLORYCHEM                     </v>
          </cell>
          <cell r="H675" t="str">
            <v>GIDC</v>
          </cell>
          <cell r="I675" t="str">
            <v>MX</v>
          </cell>
          <cell r="J675">
            <v>1.03</v>
          </cell>
          <cell r="K675">
            <v>-1</v>
          </cell>
          <cell r="L675">
            <v>13.765140000000001</v>
          </cell>
          <cell r="M675">
            <v>13.374025</v>
          </cell>
          <cell r="N675">
            <v>0.39111499999999999</v>
          </cell>
          <cell r="O675">
            <v>2.841344149060598</v>
          </cell>
        </row>
        <row r="676">
          <cell r="F676">
            <v>100509</v>
          </cell>
          <cell r="G676" t="str">
            <v xml:space="preserve">MADHUBAN DAM                  </v>
          </cell>
          <cell r="H676" t="str">
            <v xml:space="preserve">JGY </v>
          </cell>
          <cell r="I676" t="str">
            <v>MX</v>
          </cell>
          <cell r="J676">
            <v>9.59</v>
          </cell>
          <cell r="K676">
            <v>26.16</v>
          </cell>
          <cell r="L676">
            <v>2.5021399999999998</v>
          </cell>
          <cell r="M676">
            <v>1.906639</v>
          </cell>
          <cell r="N676">
            <v>0.59550099999999995</v>
          </cell>
          <cell r="O676">
            <v>23.799667484633154</v>
          </cell>
        </row>
        <row r="677">
          <cell r="F677">
            <v>100510</v>
          </cell>
          <cell r="G677" t="str">
            <v xml:space="preserve">DAMANGANGA IND PARK           </v>
          </cell>
          <cell r="H677" t="str">
            <v>INDU</v>
          </cell>
          <cell r="I677" t="str">
            <v>MX</v>
          </cell>
          <cell r="J677">
            <v>11.91</v>
          </cell>
          <cell r="K677">
            <v>1.72</v>
          </cell>
          <cell r="L677">
            <v>10.855040000000001</v>
          </cell>
          <cell r="M677">
            <v>10.437405999999999</v>
          </cell>
          <cell r="N677">
            <v>0.41763400000000001</v>
          </cell>
          <cell r="O677">
            <v>3.8473741229880312</v>
          </cell>
        </row>
        <row r="678">
          <cell r="F678">
            <v>100511</v>
          </cell>
          <cell r="G678" t="str">
            <v xml:space="preserve">SUPREET CHEMICAL              </v>
          </cell>
          <cell r="H678" t="str">
            <v>GIDC</v>
          </cell>
          <cell r="I678" t="str">
            <v>MX</v>
          </cell>
          <cell r="J678">
            <v>0.03</v>
          </cell>
          <cell r="K678">
            <v>-1.88</v>
          </cell>
          <cell r="L678">
            <v>2.7235399999999998</v>
          </cell>
          <cell r="M678">
            <v>2.6828970000000001</v>
          </cell>
          <cell r="N678">
            <v>4.0642999999999999E-2</v>
          </cell>
          <cell r="O678">
            <v>1.4922857751308958</v>
          </cell>
        </row>
        <row r="679">
          <cell r="F679">
            <v>100601</v>
          </cell>
          <cell r="G679" t="str">
            <v xml:space="preserve">THAKARWADA                    </v>
          </cell>
          <cell r="H679" t="str">
            <v>ADOM</v>
          </cell>
          <cell r="I679" t="str">
            <v>LT</v>
          </cell>
          <cell r="J679">
            <v>8.9</v>
          </cell>
          <cell r="K679">
            <v>-36.450000000000003</v>
          </cell>
          <cell r="L679">
            <v>2.3547400000000001</v>
          </cell>
          <cell r="M679">
            <v>3.2978269999999998</v>
          </cell>
          <cell r="N679">
            <v>-0.94308700000000001</v>
          </cell>
          <cell r="O679">
            <v>-40.050578832482564</v>
          </cell>
        </row>
        <row r="680">
          <cell r="F680">
            <v>100602</v>
          </cell>
          <cell r="G680" t="str">
            <v xml:space="preserve">SARODHI(INDUSTRIAL)           </v>
          </cell>
          <cell r="H680" t="str">
            <v xml:space="preserve">JGY </v>
          </cell>
          <cell r="I680" t="str">
            <v>MX</v>
          </cell>
          <cell r="J680">
            <v>21.2</v>
          </cell>
          <cell r="K680">
            <v>17.62</v>
          </cell>
          <cell r="L680">
            <v>5.92286</v>
          </cell>
          <cell r="M680">
            <v>4.6062329999999996</v>
          </cell>
          <cell r="N680">
            <v>1.316627</v>
          </cell>
          <cell r="O680">
            <v>22.229581654808655</v>
          </cell>
        </row>
        <row r="681">
          <cell r="F681">
            <v>100603</v>
          </cell>
          <cell r="G681" t="str">
            <v xml:space="preserve">ATGAM                         </v>
          </cell>
          <cell r="H681" t="str">
            <v xml:space="preserve">JGY </v>
          </cell>
          <cell r="I681" t="str">
            <v>MX</v>
          </cell>
          <cell r="J681">
            <v>26.3</v>
          </cell>
          <cell r="K681">
            <v>32.68</v>
          </cell>
          <cell r="L681">
            <v>5.87493</v>
          </cell>
          <cell r="M681">
            <v>4.2238369999999996</v>
          </cell>
          <cell r="N681">
            <v>1.6510929999999999</v>
          </cell>
          <cell r="O681">
            <v>28.104045495010155</v>
          </cell>
        </row>
        <row r="682">
          <cell r="F682">
            <v>100605</v>
          </cell>
          <cell r="G682" t="str">
            <v xml:space="preserve">SONWADA                       </v>
          </cell>
          <cell r="H682" t="str">
            <v xml:space="preserve">JGY </v>
          </cell>
          <cell r="I682" t="str">
            <v>MX</v>
          </cell>
          <cell r="J682">
            <v>20.6</v>
          </cell>
          <cell r="K682">
            <v>33.47</v>
          </cell>
          <cell r="L682">
            <v>4.9764799999999996</v>
          </cell>
          <cell r="M682">
            <v>3.4142399999999999</v>
          </cell>
          <cell r="N682">
            <v>1.5622400000000001</v>
          </cell>
          <cell r="O682">
            <v>31.392470179725429</v>
          </cell>
        </row>
        <row r="683">
          <cell r="F683">
            <v>100606</v>
          </cell>
          <cell r="G683" t="str">
            <v xml:space="preserve">DUNGRI TOWN                   </v>
          </cell>
          <cell r="H683" t="str">
            <v>URBN</v>
          </cell>
          <cell r="I683" t="str">
            <v>MX</v>
          </cell>
          <cell r="J683">
            <v>19.5</v>
          </cell>
          <cell r="K683">
            <v>11.17</v>
          </cell>
          <cell r="L683">
            <v>6.71624</v>
          </cell>
          <cell r="M683">
            <v>5.9688840000000001</v>
          </cell>
          <cell r="N683">
            <v>0.74735600000000002</v>
          </cell>
          <cell r="O683">
            <v>11.127595202077353</v>
          </cell>
        </row>
        <row r="684">
          <cell r="F684">
            <v>100607</v>
          </cell>
          <cell r="G684" t="str">
            <v xml:space="preserve">UNTADI(MALVAN)                </v>
          </cell>
          <cell r="H684" t="str">
            <v xml:space="preserve">JGY </v>
          </cell>
          <cell r="I684" t="str">
            <v>MX</v>
          </cell>
          <cell r="J684">
            <v>23.8</v>
          </cell>
          <cell r="K684">
            <v>17.38</v>
          </cell>
          <cell r="L684">
            <v>0.30235000000000001</v>
          </cell>
          <cell r="M684">
            <v>0.36381000000000002</v>
          </cell>
          <cell r="N684">
            <v>-6.1460000000000001E-2</v>
          </cell>
          <cell r="O684">
            <v>-20.327435091781048</v>
          </cell>
        </row>
        <row r="685">
          <cell r="F685">
            <v>100608</v>
          </cell>
          <cell r="G685" t="str">
            <v xml:space="preserve">KAKWADI                       </v>
          </cell>
          <cell r="H685" t="str">
            <v>ADOM</v>
          </cell>
          <cell r="I685" t="str">
            <v>LT</v>
          </cell>
          <cell r="J685">
            <v>9.1999999999999993</v>
          </cell>
          <cell r="K685">
            <v>13.74</v>
          </cell>
          <cell r="L685">
            <v>0.29845699999999997</v>
          </cell>
          <cell r="M685">
            <v>3.3902000000000002E-2</v>
          </cell>
          <cell r="N685">
            <v>0.26455499999999998</v>
          </cell>
          <cell r="O685">
            <v>88.640909745792527</v>
          </cell>
        </row>
        <row r="686">
          <cell r="F686">
            <v>100609</v>
          </cell>
          <cell r="G686" t="str">
            <v xml:space="preserve">WAGHALDHARA                   </v>
          </cell>
          <cell r="H686" t="str">
            <v>ADOM</v>
          </cell>
          <cell r="I686" t="str">
            <v>LT</v>
          </cell>
          <cell r="J686">
            <v>5.8</v>
          </cell>
          <cell r="K686">
            <v>-48.06</v>
          </cell>
          <cell r="L686">
            <v>1.21818</v>
          </cell>
          <cell r="M686">
            <v>1.7633859999999999</v>
          </cell>
          <cell r="N686">
            <v>-0.54520599999999997</v>
          </cell>
          <cell r="O686">
            <v>-44.755783217586895</v>
          </cell>
        </row>
        <row r="687">
          <cell r="F687">
            <v>100611</v>
          </cell>
          <cell r="G687" t="str">
            <v xml:space="preserve">ROLA                          </v>
          </cell>
          <cell r="H687" t="str">
            <v>ADOM</v>
          </cell>
          <cell r="I687" t="str">
            <v>LT</v>
          </cell>
          <cell r="J687">
            <v>3.2</v>
          </cell>
          <cell r="K687">
            <v>13.6</v>
          </cell>
          <cell r="L687">
            <v>0.64512000000000003</v>
          </cell>
          <cell r="M687">
            <v>0.47</v>
          </cell>
          <cell r="N687">
            <v>0.17512</v>
          </cell>
          <cell r="O687">
            <v>27.145337301587301</v>
          </cell>
        </row>
        <row r="688">
          <cell r="F688">
            <v>100701</v>
          </cell>
          <cell r="G688" t="str">
            <v xml:space="preserve">PANAS                         </v>
          </cell>
          <cell r="H688" t="str">
            <v xml:space="preserve">JGY </v>
          </cell>
          <cell r="I688" t="str">
            <v>LT</v>
          </cell>
          <cell r="J688">
            <v>26.64</v>
          </cell>
          <cell r="K688">
            <v>67.34</v>
          </cell>
          <cell r="L688">
            <v>7.3617600000000003</v>
          </cell>
          <cell r="M688">
            <v>2.4973900000000002</v>
          </cell>
          <cell r="N688">
            <v>4.8643700000000001</v>
          </cell>
          <cell r="O688">
            <v>66.076182869313854</v>
          </cell>
        </row>
        <row r="689">
          <cell r="F689">
            <v>100702</v>
          </cell>
          <cell r="G689" t="str">
            <v xml:space="preserve">KETKI                         </v>
          </cell>
          <cell r="H689" t="str">
            <v xml:space="preserve">JGY </v>
          </cell>
          <cell r="I689" t="str">
            <v>LT</v>
          </cell>
          <cell r="J689">
            <v>24.85</v>
          </cell>
          <cell r="K689">
            <v>73.94</v>
          </cell>
          <cell r="L689">
            <v>2.4077999999999999</v>
          </cell>
          <cell r="M689">
            <v>0.72295299999999996</v>
          </cell>
          <cell r="N689">
            <v>1.684847</v>
          </cell>
          <cell r="O689">
            <v>69.974541074840104</v>
          </cell>
        </row>
        <row r="690">
          <cell r="F690">
            <v>100703</v>
          </cell>
          <cell r="G690" t="str">
            <v xml:space="preserve">TUKWADA                       </v>
          </cell>
          <cell r="H690" t="str">
            <v xml:space="preserve">JGY </v>
          </cell>
          <cell r="I690" t="str">
            <v>LT</v>
          </cell>
          <cell r="J690">
            <v>11.92</v>
          </cell>
          <cell r="K690">
            <v>57.18</v>
          </cell>
          <cell r="L690">
            <v>0.93068399999999996</v>
          </cell>
          <cell r="M690">
            <v>0.41182800000000003</v>
          </cell>
          <cell r="N690">
            <v>0.51885599999999998</v>
          </cell>
          <cell r="O690">
            <v>55.749964542207664</v>
          </cell>
        </row>
        <row r="691">
          <cell r="F691">
            <v>100704</v>
          </cell>
          <cell r="G691" t="str">
            <v xml:space="preserve">HUDA                          </v>
          </cell>
          <cell r="H691" t="str">
            <v xml:space="preserve">JGY </v>
          </cell>
          <cell r="I691" t="str">
            <v>LT</v>
          </cell>
          <cell r="J691">
            <v>15.4</v>
          </cell>
          <cell r="K691">
            <v>66.95</v>
          </cell>
          <cell r="L691">
            <v>1.7990790000000001</v>
          </cell>
          <cell r="M691">
            <v>0.67822400000000005</v>
          </cell>
          <cell r="N691">
            <v>1.1208549999999999</v>
          </cell>
          <cell r="O691">
            <v>62.30159987415783</v>
          </cell>
        </row>
        <row r="692">
          <cell r="F692">
            <v>100705</v>
          </cell>
          <cell r="G692" t="str">
            <v xml:space="preserve">KAPRADA TOWN                  </v>
          </cell>
          <cell r="H692" t="str">
            <v xml:space="preserve">JGY </v>
          </cell>
          <cell r="I692" t="str">
            <v>LT</v>
          </cell>
          <cell r="J692">
            <v>14.81</v>
          </cell>
          <cell r="K692">
            <v>18.510000000000002</v>
          </cell>
          <cell r="L692">
            <v>1.2503299999999999</v>
          </cell>
          <cell r="M692">
            <v>0.91914700000000005</v>
          </cell>
          <cell r="N692">
            <v>0.33118300000000001</v>
          </cell>
          <cell r="O692">
            <v>26.487647261123062</v>
          </cell>
        </row>
        <row r="693">
          <cell r="F693">
            <v>100707</v>
          </cell>
          <cell r="G693" t="str">
            <v xml:space="preserve">DHAMNI                        </v>
          </cell>
          <cell r="H693" t="str">
            <v xml:space="preserve">JGY </v>
          </cell>
          <cell r="I693" t="str">
            <v>LT</v>
          </cell>
          <cell r="J693">
            <v>11.73</v>
          </cell>
          <cell r="K693">
            <v>71.17</v>
          </cell>
          <cell r="L693">
            <v>2.7023009999999998</v>
          </cell>
          <cell r="M693">
            <v>0.889158</v>
          </cell>
          <cell r="N693">
            <v>1.8131429999999999</v>
          </cell>
          <cell r="O693">
            <v>67.096263517646634</v>
          </cell>
        </row>
        <row r="694">
          <cell r="F694">
            <v>100708</v>
          </cell>
          <cell r="G694" t="str">
            <v xml:space="preserve">MOTI VAHIYAL(PANAS)           </v>
          </cell>
          <cell r="H694" t="str">
            <v>ADOM</v>
          </cell>
          <cell r="I694" t="str">
            <v>LT</v>
          </cell>
          <cell r="J694">
            <v>14.39</v>
          </cell>
          <cell r="K694">
            <v>23.43</v>
          </cell>
          <cell r="L694">
            <v>1.3247500000000001</v>
          </cell>
          <cell r="M694">
            <v>1.005139</v>
          </cell>
          <cell r="N694">
            <v>0.31961099999999998</v>
          </cell>
          <cell r="O694">
            <v>24.12613700698245</v>
          </cell>
        </row>
        <row r="695">
          <cell r="F695">
            <v>100901</v>
          </cell>
          <cell r="G695" t="str">
            <v xml:space="preserve">SHANTINIKETAN                 </v>
          </cell>
          <cell r="H695" t="str">
            <v>URBN</v>
          </cell>
          <cell r="I695" t="str">
            <v>MX</v>
          </cell>
          <cell r="J695">
            <v>5.65</v>
          </cell>
          <cell r="K695">
            <v>6.75</v>
          </cell>
          <cell r="L695">
            <v>7.732062</v>
          </cell>
          <cell r="M695">
            <v>7.1325710000000004</v>
          </cell>
          <cell r="N695">
            <v>0.599491</v>
          </cell>
          <cell r="O695">
            <v>7.7533134110926687</v>
          </cell>
        </row>
        <row r="696">
          <cell r="F696">
            <v>100902</v>
          </cell>
          <cell r="G696" t="str">
            <v xml:space="preserve">SAHIL                         </v>
          </cell>
          <cell r="H696" t="str">
            <v>URBN</v>
          </cell>
          <cell r="I696" t="str">
            <v>MX</v>
          </cell>
          <cell r="J696">
            <v>5.1100000000000003</v>
          </cell>
          <cell r="K696">
            <v>6.06</v>
          </cell>
          <cell r="L696">
            <v>3.7437</v>
          </cell>
          <cell r="M696">
            <v>3.5382129999999998</v>
          </cell>
          <cell r="N696">
            <v>0.205487</v>
          </cell>
          <cell r="O696">
            <v>5.4888746427331254</v>
          </cell>
        </row>
        <row r="697">
          <cell r="F697">
            <v>100903</v>
          </cell>
          <cell r="G697" t="str">
            <v xml:space="preserve">FUWARA                        </v>
          </cell>
          <cell r="H697" t="str">
            <v>URBN</v>
          </cell>
          <cell r="I697" t="str">
            <v>MX</v>
          </cell>
          <cell r="J697">
            <v>10.8</v>
          </cell>
          <cell r="K697">
            <v>6.65</v>
          </cell>
          <cell r="L697">
            <v>3.0731299999999999</v>
          </cell>
          <cell r="M697">
            <v>3.038618</v>
          </cell>
          <cell r="N697">
            <v>3.4512000000000001E-2</v>
          </cell>
          <cell r="O697">
            <v>1.1230244083393803</v>
          </cell>
        </row>
        <row r="698">
          <cell r="F698">
            <v>100904</v>
          </cell>
          <cell r="G698" t="str">
            <v xml:space="preserve">NAVSARI CITY                  </v>
          </cell>
          <cell r="H698" t="str">
            <v>URBN</v>
          </cell>
          <cell r="I698" t="str">
            <v>MX</v>
          </cell>
          <cell r="J698">
            <v>7.28</v>
          </cell>
          <cell r="K698">
            <v>5.99</v>
          </cell>
          <cell r="L698">
            <v>4.4700600000000001</v>
          </cell>
          <cell r="M698">
            <v>4.3435629999999996</v>
          </cell>
          <cell r="N698">
            <v>0.126497</v>
          </cell>
          <cell r="O698">
            <v>2.829872529675217</v>
          </cell>
        </row>
        <row r="699">
          <cell r="F699">
            <v>100905</v>
          </cell>
          <cell r="G699" t="str">
            <v xml:space="preserve">GITANJALI                     </v>
          </cell>
          <cell r="H699" t="str">
            <v>URBN</v>
          </cell>
          <cell r="I699" t="str">
            <v>MX</v>
          </cell>
          <cell r="J699">
            <v>8.24</v>
          </cell>
          <cell r="K699">
            <v>3.94</v>
          </cell>
          <cell r="L699">
            <v>5.4634499999999999</v>
          </cell>
          <cell r="M699">
            <v>5.1329770000000003</v>
          </cell>
          <cell r="N699">
            <v>0.33047300000000002</v>
          </cell>
          <cell r="O699">
            <v>6.0487970055550981</v>
          </cell>
        </row>
        <row r="700">
          <cell r="F700">
            <v>100906</v>
          </cell>
          <cell r="G700" t="str">
            <v xml:space="preserve">MARUTI                        </v>
          </cell>
          <cell r="H700" t="str">
            <v>URBN</v>
          </cell>
          <cell r="I700" t="str">
            <v>MX</v>
          </cell>
          <cell r="J700">
            <v>9.57</v>
          </cell>
          <cell r="K700">
            <v>8.11</v>
          </cell>
          <cell r="L700">
            <v>11.498379999999999</v>
          </cell>
          <cell r="M700">
            <v>10.979604</v>
          </cell>
          <cell r="N700">
            <v>0.51877600000000001</v>
          </cell>
          <cell r="O700">
            <v>4.5117312177889408</v>
          </cell>
        </row>
        <row r="701">
          <cell r="F701">
            <v>100907</v>
          </cell>
          <cell r="G701" t="str">
            <v xml:space="preserve">K.G. HOSPITAL                 </v>
          </cell>
          <cell r="H701" t="str">
            <v>URBN</v>
          </cell>
          <cell r="I701" t="str">
            <v>MX</v>
          </cell>
          <cell r="J701">
            <v>9.18</v>
          </cell>
          <cell r="K701">
            <v>8.02</v>
          </cell>
          <cell r="L701">
            <v>3.0393599999999998</v>
          </cell>
          <cell r="M701">
            <v>2.8450500000000001</v>
          </cell>
          <cell r="N701">
            <v>0.19431000000000001</v>
          </cell>
          <cell r="O701">
            <v>6.3931222362602655</v>
          </cell>
        </row>
        <row r="702">
          <cell r="F702">
            <v>100908</v>
          </cell>
          <cell r="G702" t="str">
            <v xml:space="preserve">JAMALPORE                     </v>
          </cell>
          <cell r="H702" t="str">
            <v>URBN</v>
          </cell>
          <cell r="I702" t="str">
            <v>MX</v>
          </cell>
          <cell r="J702">
            <v>13.63</v>
          </cell>
          <cell r="K702">
            <v>2.42</v>
          </cell>
          <cell r="L702">
            <v>7.8601749999999999</v>
          </cell>
          <cell r="M702">
            <v>7.8848010000000004</v>
          </cell>
          <cell r="N702">
            <v>-2.4625999999999999E-2</v>
          </cell>
          <cell r="O702">
            <v>-0.31330091251148989</v>
          </cell>
        </row>
        <row r="703">
          <cell r="F703">
            <v>100909</v>
          </cell>
          <cell r="G703" t="str">
            <v xml:space="preserve">PARATAPORE                    </v>
          </cell>
          <cell r="H703" t="str">
            <v xml:space="preserve">JGY </v>
          </cell>
          <cell r="I703" t="str">
            <v>LT</v>
          </cell>
          <cell r="J703">
            <v>15.91</v>
          </cell>
          <cell r="K703">
            <v>12.25</v>
          </cell>
          <cell r="L703">
            <v>6.1183399999999999</v>
          </cell>
          <cell r="M703">
            <v>5.4185319999999999</v>
          </cell>
          <cell r="N703">
            <v>0.69980799999999999</v>
          </cell>
          <cell r="O703">
            <v>11.437873671616812</v>
          </cell>
        </row>
        <row r="704">
          <cell r="F704">
            <v>100910</v>
          </cell>
          <cell r="G704" t="str">
            <v xml:space="preserve">RAMNAGAR V'POR                </v>
          </cell>
          <cell r="H704" t="str">
            <v>URBN</v>
          </cell>
          <cell r="I704" t="str">
            <v>MX</v>
          </cell>
          <cell r="J704">
            <v>10.61</v>
          </cell>
          <cell r="K704">
            <v>5.05</v>
          </cell>
          <cell r="L704">
            <v>8.762772</v>
          </cell>
          <cell r="M704">
            <v>8.472747</v>
          </cell>
          <cell r="N704">
            <v>0.29002499999999998</v>
          </cell>
          <cell r="O704">
            <v>3.3097403424395844</v>
          </cell>
        </row>
        <row r="705">
          <cell r="F705">
            <v>100911</v>
          </cell>
          <cell r="G705" t="str">
            <v xml:space="preserve">MOGAR AG                      </v>
          </cell>
          <cell r="H705" t="str">
            <v>ADOM</v>
          </cell>
          <cell r="I705" t="str">
            <v>LT</v>
          </cell>
          <cell r="J705">
            <v>10.08</v>
          </cell>
          <cell r="K705">
            <v>-0.95</v>
          </cell>
          <cell r="L705">
            <v>0.98621999999999999</v>
          </cell>
          <cell r="M705">
            <v>1.0706610000000001</v>
          </cell>
          <cell r="N705">
            <v>-8.4441000000000002E-2</v>
          </cell>
          <cell r="O705">
            <v>-8.5620855387236112</v>
          </cell>
        </row>
        <row r="706">
          <cell r="F706">
            <v>100912</v>
          </cell>
          <cell r="G706" t="str">
            <v xml:space="preserve">AGRAWAL ROAD                  </v>
          </cell>
          <cell r="H706" t="str">
            <v>URBN</v>
          </cell>
          <cell r="I706" t="str">
            <v>MX</v>
          </cell>
          <cell r="J706">
            <v>9.02</v>
          </cell>
          <cell r="K706">
            <v>0</v>
          </cell>
          <cell r="L706">
            <v>3.521255</v>
          </cell>
          <cell r="M706">
            <v>3.1419009999999998</v>
          </cell>
          <cell r="N706">
            <v>0.37935400000000002</v>
          </cell>
          <cell r="O706">
            <v>10.773261237825718</v>
          </cell>
        </row>
        <row r="707">
          <cell r="F707">
            <v>101001</v>
          </cell>
          <cell r="G707" t="str">
            <v xml:space="preserve">VADPADA                       </v>
          </cell>
          <cell r="H707" t="str">
            <v>ADOM</v>
          </cell>
          <cell r="I707" t="str">
            <v>LT</v>
          </cell>
          <cell r="J707">
            <v>9.1</v>
          </cell>
          <cell r="K707">
            <v>37.409999999999997</v>
          </cell>
          <cell r="L707">
            <v>2.2549000000000001</v>
          </cell>
          <cell r="M707">
            <v>1.09463</v>
          </cell>
          <cell r="N707">
            <v>1.1602699999999999</v>
          </cell>
          <cell r="O707">
            <v>51.45549691782341</v>
          </cell>
        </row>
        <row r="708">
          <cell r="F708">
            <v>101002</v>
          </cell>
          <cell r="G708" t="str">
            <v xml:space="preserve">GHEJ                          </v>
          </cell>
          <cell r="H708" t="str">
            <v>ADOM</v>
          </cell>
          <cell r="I708" t="str">
            <v>LT</v>
          </cell>
          <cell r="J708">
            <v>9.9</v>
          </cell>
          <cell r="K708">
            <v>3.84</v>
          </cell>
          <cell r="L708">
            <v>3.1097999999999999</v>
          </cell>
          <cell r="M708">
            <v>2.5137299999999998</v>
          </cell>
          <cell r="N708">
            <v>0.59606999999999999</v>
          </cell>
          <cell r="O708">
            <v>19.167470576885972</v>
          </cell>
        </row>
        <row r="709">
          <cell r="F709">
            <v>101003</v>
          </cell>
          <cell r="G709" t="str">
            <v xml:space="preserve">KALWADA                       </v>
          </cell>
          <cell r="H709" t="str">
            <v>ADOM</v>
          </cell>
          <cell r="I709" t="str">
            <v>LT</v>
          </cell>
          <cell r="J709">
            <v>10.6</v>
          </cell>
          <cell r="K709">
            <v>-34.49</v>
          </cell>
          <cell r="L709">
            <v>2.6579999999999999</v>
          </cell>
          <cell r="M709">
            <v>3.2321330000000001</v>
          </cell>
          <cell r="N709">
            <v>-0.574133</v>
          </cell>
          <cell r="O709">
            <v>-21.600188111361927</v>
          </cell>
        </row>
        <row r="710">
          <cell r="F710">
            <v>101004</v>
          </cell>
          <cell r="G710" t="str">
            <v xml:space="preserve">ACHHAVANI                     </v>
          </cell>
          <cell r="H710" t="str">
            <v>ADOM</v>
          </cell>
          <cell r="I710" t="str">
            <v>LT</v>
          </cell>
          <cell r="J710">
            <v>7.4</v>
          </cell>
          <cell r="K710">
            <v>0.91</v>
          </cell>
          <cell r="L710">
            <v>1.5251999999999999</v>
          </cell>
          <cell r="M710">
            <v>1.3929119999999999</v>
          </cell>
          <cell r="N710">
            <v>0.13228799999999999</v>
          </cell>
          <cell r="O710">
            <v>8.673485444531865</v>
          </cell>
        </row>
        <row r="711">
          <cell r="F711">
            <v>101007</v>
          </cell>
          <cell r="G711" t="str">
            <v xml:space="preserve">KHERGAM TOWN                  </v>
          </cell>
          <cell r="H711" t="str">
            <v>URBN</v>
          </cell>
          <cell r="I711" t="str">
            <v>MX</v>
          </cell>
          <cell r="J711">
            <v>10.8</v>
          </cell>
          <cell r="K711">
            <v>12.82</v>
          </cell>
          <cell r="L711">
            <v>6.0027600000000003</v>
          </cell>
          <cell r="M711">
            <v>5.2674050000000001</v>
          </cell>
          <cell r="N711">
            <v>0.73535499999999998</v>
          </cell>
          <cell r="O711">
            <v>12.250281537159573</v>
          </cell>
        </row>
        <row r="712">
          <cell r="F712">
            <v>101008</v>
          </cell>
          <cell r="G712" t="str">
            <v xml:space="preserve">PITHA(KOCHWADA)               </v>
          </cell>
          <cell r="H712" t="str">
            <v xml:space="preserve">JGY </v>
          </cell>
          <cell r="I712" t="str">
            <v>MX</v>
          </cell>
          <cell r="J712">
            <v>14.5</v>
          </cell>
          <cell r="K712">
            <v>36.04</v>
          </cell>
          <cell r="L712">
            <v>6.7283999999999997</v>
          </cell>
          <cell r="M712">
            <v>4.4663120000000003</v>
          </cell>
          <cell r="N712">
            <v>2.2620879999999999</v>
          </cell>
          <cell r="O712">
            <v>33.619998811010049</v>
          </cell>
        </row>
        <row r="713">
          <cell r="F713">
            <v>101009</v>
          </cell>
          <cell r="G713" t="str">
            <v xml:space="preserve">PANIKHADAK                    </v>
          </cell>
          <cell r="H713" t="str">
            <v xml:space="preserve">JGY </v>
          </cell>
          <cell r="I713" t="str">
            <v>MX</v>
          </cell>
          <cell r="J713">
            <v>17.7</v>
          </cell>
          <cell r="K713">
            <v>40.82</v>
          </cell>
          <cell r="L713">
            <v>3.5573999999999999</v>
          </cell>
          <cell r="M713">
            <v>1.895451</v>
          </cell>
          <cell r="N713">
            <v>1.6619489999999999</v>
          </cell>
          <cell r="O713">
            <v>46.718080620678023</v>
          </cell>
        </row>
        <row r="714">
          <cell r="F714">
            <v>101010</v>
          </cell>
          <cell r="G714" t="str">
            <v xml:space="preserve">PATI                          </v>
          </cell>
          <cell r="H714" t="str">
            <v xml:space="preserve">JGY </v>
          </cell>
          <cell r="I714" t="str">
            <v>MX</v>
          </cell>
          <cell r="J714">
            <v>15.3</v>
          </cell>
          <cell r="K714">
            <v>50.01</v>
          </cell>
          <cell r="L714">
            <v>9.1762200000000007</v>
          </cell>
          <cell r="M714">
            <v>4.900004</v>
          </cell>
          <cell r="N714">
            <v>4.2762159999999998</v>
          </cell>
          <cell r="O714">
            <v>46.601062311060545</v>
          </cell>
        </row>
        <row r="715">
          <cell r="F715">
            <v>101011</v>
          </cell>
          <cell r="G715" t="str">
            <v xml:space="preserve">CHARI                         </v>
          </cell>
          <cell r="H715" t="str">
            <v xml:space="preserve">JGY </v>
          </cell>
          <cell r="I715" t="str">
            <v>MX</v>
          </cell>
          <cell r="J715">
            <v>6.4</v>
          </cell>
          <cell r="K715">
            <v>48.98</v>
          </cell>
          <cell r="L715">
            <v>3.7522000000000002</v>
          </cell>
          <cell r="M715">
            <v>1.634396</v>
          </cell>
          <cell r="N715">
            <v>2.117804</v>
          </cell>
          <cell r="O715">
            <v>56.441660892276531</v>
          </cell>
        </row>
        <row r="716">
          <cell r="F716">
            <v>101012</v>
          </cell>
          <cell r="G716" t="str">
            <v xml:space="preserve">PANANJ                        </v>
          </cell>
          <cell r="H716" t="str">
            <v xml:space="preserve">JGY </v>
          </cell>
          <cell r="I716" t="str">
            <v>MX</v>
          </cell>
          <cell r="J716">
            <v>17.5</v>
          </cell>
          <cell r="K716">
            <v>17.690000000000001</v>
          </cell>
          <cell r="L716">
            <v>0.84599999999999997</v>
          </cell>
          <cell r="M716">
            <v>0.53671599999999997</v>
          </cell>
          <cell r="N716">
            <v>0.309284</v>
          </cell>
          <cell r="O716">
            <v>36.558392434988178</v>
          </cell>
        </row>
        <row r="717">
          <cell r="F717">
            <v>101013</v>
          </cell>
          <cell r="G717" t="str">
            <v xml:space="preserve">RANDHA                        </v>
          </cell>
          <cell r="H717" t="str">
            <v xml:space="preserve">JGY </v>
          </cell>
          <cell r="I717" t="str">
            <v>MX</v>
          </cell>
          <cell r="J717">
            <v>9.9</v>
          </cell>
          <cell r="K717">
            <v>0</v>
          </cell>
          <cell r="L717">
            <v>3.0710000000000002</v>
          </cell>
          <cell r="M717">
            <v>1.638941</v>
          </cell>
          <cell r="N717">
            <v>1.432059</v>
          </cell>
          <cell r="O717">
            <v>46.631683490719638</v>
          </cell>
        </row>
        <row r="718">
          <cell r="F718">
            <v>101014</v>
          </cell>
          <cell r="G718" t="str">
            <v xml:space="preserve">KAVLA KHADAK AG               </v>
          </cell>
          <cell r="H718" t="str">
            <v>ADOM</v>
          </cell>
          <cell r="I718" t="str">
            <v>LT</v>
          </cell>
          <cell r="J718">
            <v>1.48</v>
          </cell>
          <cell r="K718">
            <v>0</v>
          </cell>
          <cell r="L718">
            <v>0.12039999999999999</v>
          </cell>
          <cell r="M718">
            <v>0.204149</v>
          </cell>
          <cell r="N718">
            <v>-8.3749000000000004E-2</v>
          </cell>
          <cell r="O718">
            <v>-69.558970099667775</v>
          </cell>
        </row>
        <row r="719">
          <cell r="F719">
            <v>101015</v>
          </cell>
          <cell r="G719" t="str">
            <v xml:space="preserve">SARASIA AG                    </v>
          </cell>
          <cell r="H719" t="str">
            <v>ADOM</v>
          </cell>
          <cell r="I719" t="str">
            <v>LT</v>
          </cell>
          <cell r="J719">
            <v>0.22</v>
          </cell>
          <cell r="K719">
            <v>0</v>
          </cell>
          <cell r="L719">
            <v>0</v>
          </cell>
          <cell r="M719">
            <v>0</v>
          </cell>
          <cell r="N719">
            <v>0</v>
          </cell>
          <cell r="O719">
            <v>0</v>
          </cell>
        </row>
        <row r="720">
          <cell r="F720">
            <v>101101</v>
          </cell>
          <cell r="G720" t="str">
            <v xml:space="preserve">LAHANCHARYA                   </v>
          </cell>
          <cell r="H720" t="str">
            <v xml:space="preserve">JGY </v>
          </cell>
          <cell r="I720" t="str">
            <v>LT</v>
          </cell>
          <cell r="J720">
            <v>0.25</v>
          </cell>
          <cell r="K720">
            <v>38.49</v>
          </cell>
          <cell r="L720">
            <v>1.0276400000000001</v>
          </cell>
          <cell r="M720">
            <v>0.62016700000000002</v>
          </cell>
          <cell r="N720">
            <v>0.40747299999999997</v>
          </cell>
          <cell r="O720">
            <v>39.651337044101048</v>
          </cell>
        </row>
        <row r="721">
          <cell r="F721">
            <v>101102</v>
          </cell>
          <cell r="G721" t="str">
            <v xml:space="preserve">CHINCHLI                      </v>
          </cell>
          <cell r="H721" t="str">
            <v xml:space="preserve">JGY </v>
          </cell>
          <cell r="I721" t="str">
            <v>LT</v>
          </cell>
          <cell r="J721">
            <v>0.35</v>
          </cell>
          <cell r="K721">
            <v>61.5</v>
          </cell>
          <cell r="L721">
            <v>5.7828299999999997</v>
          </cell>
          <cell r="M721">
            <v>2.1608869999999998</v>
          </cell>
          <cell r="N721">
            <v>3.6219429999999999</v>
          </cell>
          <cell r="O721">
            <v>62.632707515178552</v>
          </cell>
        </row>
        <row r="722">
          <cell r="F722">
            <v>101103</v>
          </cell>
          <cell r="G722" t="str">
            <v xml:space="preserve">SUBIR                         </v>
          </cell>
          <cell r="H722" t="str">
            <v xml:space="preserve">JGY </v>
          </cell>
          <cell r="I722" t="str">
            <v>LT</v>
          </cell>
          <cell r="J722">
            <v>0.21</v>
          </cell>
          <cell r="K722">
            <v>43.94</v>
          </cell>
          <cell r="L722">
            <v>2.0576400000000001</v>
          </cell>
          <cell r="M722">
            <v>1.042359</v>
          </cell>
          <cell r="N722">
            <v>1.0152810000000001</v>
          </cell>
          <cell r="O722">
            <v>49.342013180148129</v>
          </cell>
        </row>
        <row r="723">
          <cell r="F723">
            <v>101104</v>
          </cell>
          <cell r="G723" t="str">
            <v xml:space="preserve">AHWA                          </v>
          </cell>
          <cell r="H723" t="str">
            <v>URBN</v>
          </cell>
          <cell r="I723" t="str">
            <v>LT</v>
          </cell>
          <cell r="J723">
            <v>0.14000000000000001</v>
          </cell>
          <cell r="K723">
            <v>8.68</v>
          </cell>
          <cell r="L723">
            <v>5.9683200000000003</v>
          </cell>
          <cell r="M723">
            <v>5.492</v>
          </cell>
          <cell r="N723">
            <v>0.47632000000000002</v>
          </cell>
          <cell r="O723">
            <v>7.980805318749665</v>
          </cell>
        </row>
        <row r="724">
          <cell r="F724">
            <v>101105</v>
          </cell>
          <cell r="G724" t="str">
            <v xml:space="preserve">GHOGHLI                       </v>
          </cell>
          <cell r="H724" t="str">
            <v xml:space="preserve">JGY </v>
          </cell>
          <cell r="I724" t="str">
            <v>LT</v>
          </cell>
          <cell r="J724">
            <v>0.24</v>
          </cell>
          <cell r="K724">
            <v>50.92</v>
          </cell>
          <cell r="L724">
            <v>3.0993599999999999</v>
          </cell>
          <cell r="M724">
            <v>1.592509</v>
          </cell>
          <cell r="N724">
            <v>1.5068509999999999</v>
          </cell>
          <cell r="O724">
            <v>48.618134066387903</v>
          </cell>
        </row>
        <row r="725">
          <cell r="F725">
            <v>101201</v>
          </cell>
          <cell r="G725" t="str">
            <v xml:space="preserve">SARIBUJRANG                   </v>
          </cell>
          <cell r="H725" t="str">
            <v xml:space="preserve">JGY </v>
          </cell>
          <cell r="I725" t="str">
            <v>LT</v>
          </cell>
          <cell r="J725">
            <v>9.6</v>
          </cell>
          <cell r="K725">
            <v>7.94</v>
          </cell>
          <cell r="L725">
            <v>4.1354100000000003</v>
          </cell>
          <cell r="M725">
            <v>3.983835</v>
          </cell>
          <cell r="N725">
            <v>0.15157499999999999</v>
          </cell>
          <cell r="O725">
            <v>3.6652955813329271</v>
          </cell>
        </row>
        <row r="726">
          <cell r="F726">
            <v>101202</v>
          </cell>
          <cell r="G726" t="str">
            <v xml:space="preserve">MASA                          </v>
          </cell>
          <cell r="H726" t="str">
            <v>ADOM</v>
          </cell>
          <cell r="I726" t="str">
            <v>LT</v>
          </cell>
          <cell r="J726">
            <v>12.7</v>
          </cell>
          <cell r="K726">
            <v>-62.96</v>
          </cell>
          <cell r="L726">
            <v>1.4965949999999999</v>
          </cell>
          <cell r="M726">
            <v>2.7421340000000001</v>
          </cell>
          <cell r="N726">
            <v>-1.245539</v>
          </cell>
          <cell r="O726">
            <v>-83.224853751348888</v>
          </cell>
        </row>
        <row r="727">
          <cell r="F727">
            <v>101203</v>
          </cell>
          <cell r="G727" t="str">
            <v xml:space="preserve">NEW HEAVEN BERING             </v>
          </cell>
          <cell r="H727" t="str">
            <v>INDU</v>
          </cell>
          <cell r="I727" t="str">
            <v>LT</v>
          </cell>
          <cell r="J727">
            <v>0.4</v>
          </cell>
          <cell r="K727">
            <v>-0.72</v>
          </cell>
          <cell r="L727">
            <v>10.18887</v>
          </cell>
          <cell r="M727">
            <v>10.276949999999999</v>
          </cell>
          <cell r="N727">
            <v>-8.8080000000000006E-2</v>
          </cell>
          <cell r="O727">
            <v>-0.86447270403881882</v>
          </cell>
        </row>
        <row r="728">
          <cell r="F728">
            <v>101204</v>
          </cell>
          <cell r="G728" t="str">
            <v xml:space="preserve">MORA AG                       </v>
          </cell>
          <cell r="H728" t="str">
            <v>ADOM</v>
          </cell>
          <cell r="I728" t="str">
            <v>LT</v>
          </cell>
          <cell r="J728">
            <v>5.4</v>
          </cell>
          <cell r="K728">
            <v>-26.98</v>
          </cell>
          <cell r="L728">
            <v>4.8188000000000002E-2</v>
          </cell>
          <cell r="M728">
            <v>6.7294999999999994E-2</v>
          </cell>
          <cell r="N728">
            <v>-1.9106999999999999E-2</v>
          </cell>
          <cell r="O728">
            <v>-39.650950444093965</v>
          </cell>
        </row>
        <row r="729">
          <cell r="F729">
            <v>101205</v>
          </cell>
          <cell r="G729" t="str">
            <v xml:space="preserve">ANCHELI                       </v>
          </cell>
          <cell r="H729" t="str">
            <v>ADOM</v>
          </cell>
          <cell r="I729" t="str">
            <v>LT</v>
          </cell>
          <cell r="J729">
            <v>12.4</v>
          </cell>
          <cell r="K729">
            <v>-43.87</v>
          </cell>
          <cell r="L729">
            <v>0.66435200000000005</v>
          </cell>
          <cell r="M729">
            <v>0.98701700000000003</v>
          </cell>
          <cell r="N729">
            <v>-0.32266499999999998</v>
          </cell>
          <cell r="O729">
            <v>-48.568379413323058</v>
          </cell>
        </row>
        <row r="730">
          <cell r="F730">
            <v>101206</v>
          </cell>
          <cell r="G730" t="str">
            <v xml:space="preserve">CHHAPER                       </v>
          </cell>
          <cell r="H730" t="str">
            <v xml:space="preserve">JGY </v>
          </cell>
          <cell r="I730" t="str">
            <v>LT</v>
          </cell>
          <cell r="J730">
            <v>9.6999999999999993</v>
          </cell>
          <cell r="K730">
            <v>11.55</v>
          </cell>
          <cell r="L730">
            <v>3.5366399999999998</v>
          </cell>
          <cell r="M730">
            <v>3.0745</v>
          </cell>
          <cell r="N730">
            <v>0.46214</v>
          </cell>
          <cell r="O730">
            <v>13.067205030763663</v>
          </cell>
        </row>
        <row r="731">
          <cell r="F731">
            <v>101207</v>
          </cell>
          <cell r="G731" t="str">
            <v xml:space="preserve">KRISHNAPOR                    </v>
          </cell>
          <cell r="H731" t="str">
            <v xml:space="preserve">JGY </v>
          </cell>
          <cell r="I731" t="str">
            <v>LT</v>
          </cell>
          <cell r="J731">
            <v>11.39</v>
          </cell>
          <cell r="K731">
            <v>4.5999999999999996</v>
          </cell>
          <cell r="L731">
            <v>6.2287800000000004</v>
          </cell>
          <cell r="M731">
            <v>5.1274439999999997</v>
          </cell>
          <cell r="N731">
            <v>1.1013360000000001</v>
          </cell>
          <cell r="O731">
            <v>17.681407916156935</v>
          </cell>
        </row>
        <row r="732">
          <cell r="F732">
            <v>101208</v>
          </cell>
          <cell r="G732" t="str">
            <v xml:space="preserve">VASAN                         </v>
          </cell>
          <cell r="H732" t="str">
            <v xml:space="preserve">JGY </v>
          </cell>
          <cell r="I732" t="str">
            <v>LT</v>
          </cell>
          <cell r="J732">
            <v>12.3</v>
          </cell>
          <cell r="K732">
            <v>13.39</v>
          </cell>
          <cell r="L732">
            <v>2.6691509999999998</v>
          </cell>
          <cell r="M732">
            <v>2.3454480000000002</v>
          </cell>
          <cell r="N732">
            <v>0.32370300000000002</v>
          </cell>
          <cell r="O732">
            <v>12.127564158041265</v>
          </cell>
        </row>
        <row r="733">
          <cell r="F733">
            <v>101209</v>
          </cell>
          <cell r="G733" t="str">
            <v xml:space="preserve">BHAT                          </v>
          </cell>
          <cell r="H733" t="str">
            <v>INDU</v>
          </cell>
          <cell r="I733" t="str">
            <v>LT</v>
          </cell>
          <cell r="J733">
            <v>15.9</v>
          </cell>
          <cell r="K733">
            <v>4.1399999999999997</v>
          </cell>
          <cell r="L733">
            <v>3.2660999999999998</v>
          </cell>
          <cell r="M733">
            <v>2.9346190000000001</v>
          </cell>
          <cell r="N733">
            <v>0.33148100000000003</v>
          </cell>
          <cell r="O733">
            <v>10.149138115795598</v>
          </cell>
        </row>
        <row r="734">
          <cell r="F734">
            <v>101210</v>
          </cell>
          <cell r="G734" t="str">
            <v xml:space="preserve">GAYATRI                       </v>
          </cell>
          <cell r="H734" t="str">
            <v xml:space="preserve">JGY </v>
          </cell>
          <cell r="I734" t="str">
            <v>MX</v>
          </cell>
          <cell r="J734">
            <v>10.5</v>
          </cell>
          <cell r="K734">
            <v>10.15</v>
          </cell>
          <cell r="L734">
            <v>0.63510999999999995</v>
          </cell>
          <cell r="M734">
            <v>0.60205500000000001</v>
          </cell>
          <cell r="N734">
            <v>3.3055000000000001E-2</v>
          </cell>
          <cell r="O734">
            <v>5.2046102250003941</v>
          </cell>
        </row>
        <row r="735">
          <cell r="F735">
            <v>101211</v>
          </cell>
          <cell r="G735" t="str">
            <v xml:space="preserve">ZANDACHOK                     </v>
          </cell>
          <cell r="H735" t="str">
            <v xml:space="preserve">JGY </v>
          </cell>
          <cell r="I735" t="str">
            <v>LT</v>
          </cell>
          <cell r="J735">
            <v>8.3000000000000007</v>
          </cell>
          <cell r="K735">
            <v>11</v>
          </cell>
          <cell r="L735">
            <v>1.6043989999999999</v>
          </cell>
          <cell r="M735">
            <v>1.5374650000000001</v>
          </cell>
          <cell r="N735">
            <v>6.6933999999999994E-2</v>
          </cell>
          <cell r="O735">
            <v>4.1719048690506542</v>
          </cell>
        </row>
        <row r="736">
          <cell r="F736">
            <v>101401</v>
          </cell>
          <cell r="G736" t="str">
            <v xml:space="preserve">11 KV KAWAS (HAZIRA)          </v>
          </cell>
          <cell r="H736" t="str">
            <v xml:space="preserve">JGY </v>
          </cell>
          <cell r="I736" t="str">
            <v>MX</v>
          </cell>
          <cell r="J736">
            <v>6.61</v>
          </cell>
          <cell r="K736">
            <v>13.62</v>
          </cell>
          <cell r="L736">
            <v>6.4193110000000004</v>
          </cell>
          <cell r="M736">
            <v>5.6734629999999999</v>
          </cell>
          <cell r="N736">
            <v>0.74584799999999996</v>
          </cell>
          <cell r="O736">
            <v>11.618817035036939</v>
          </cell>
        </row>
        <row r="737">
          <cell r="F737">
            <v>101403</v>
          </cell>
          <cell r="G737" t="str">
            <v xml:space="preserve">11 KV ICHCHHAPORE             </v>
          </cell>
          <cell r="H737" t="str">
            <v>URBN</v>
          </cell>
          <cell r="I737" t="str">
            <v>MX</v>
          </cell>
          <cell r="J737">
            <v>6.49</v>
          </cell>
          <cell r="K737">
            <v>5.15</v>
          </cell>
          <cell r="L737">
            <v>7.87012</v>
          </cell>
          <cell r="M737">
            <v>7.7447030000000003</v>
          </cell>
          <cell r="N737">
            <v>0.125417</v>
          </cell>
          <cell r="O737">
            <v>1.5935843417889435</v>
          </cell>
        </row>
        <row r="738">
          <cell r="F738">
            <v>101404</v>
          </cell>
          <cell r="G738" t="str">
            <v xml:space="preserve">11 KV RANDER CITY-1           </v>
          </cell>
          <cell r="H738" t="str">
            <v xml:space="preserve">JGY </v>
          </cell>
          <cell r="I738" t="str">
            <v>MX</v>
          </cell>
          <cell r="J738">
            <v>10.24</v>
          </cell>
          <cell r="K738">
            <v>7.26</v>
          </cell>
          <cell r="L738">
            <v>4.885618</v>
          </cell>
          <cell r="M738">
            <v>3.9210929999999999</v>
          </cell>
          <cell r="N738">
            <v>0.96452499999999997</v>
          </cell>
          <cell r="O738">
            <v>19.742128836106303</v>
          </cell>
        </row>
        <row r="739">
          <cell r="F739">
            <v>101406</v>
          </cell>
          <cell r="G739" t="str">
            <v xml:space="preserve">11 KV I.O.C.                  </v>
          </cell>
          <cell r="H739" t="str">
            <v>INDU</v>
          </cell>
          <cell r="I739" t="str">
            <v>MX</v>
          </cell>
          <cell r="J739">
            <v>7.34</v>
          </cell>
          <cell r="K739">
            <v>2.2599999999999998</v>
          </cell>
          <cell r="L739">
            <v>2.0866449999999999</v>
          </cell>
          <cell r="M739">
            <v>2.1277020000000002</v>
          </cell>
          <cell r="N739">
            <v>-4.1057000000000003E-2</v>
          </cell>
          <cell r="O739">
            <v>-1.9676082898624347</v>
          </cell>
        </row>
        <row r="740">
          <cell r="F740">
            <v>101409</v>
          </cell>
          <cell r="G740" t="str">
            <v xml:space="preserve">11 KV BHATPORE INDUSTRIAL     </v>
          </cell>
          <cell r="H740" t="str">
            <v>INDU</v>
          </cell>
          <cell r="I740" t="str">
            <v>MX</v>
          </cell>
          <cell r="J740">
            <v>10.64</v>
          </cell>
          <cell r="K740">
            <v>0.19</v>
          </cell>
          <cell r="L740">
            <v>11.00628</v>
          </cell>
          <cell r="M740">
            <v>10.577811000000001</v>
          </cell>
          <cell r="N740">
            <v>0.42846899999999999</v>
          </cell>
          <cell r="O740">
            <v>3.8929502066093176</v>
          </cell>
        </row>
        <row r="741">
          <cell r="F741">
            <v>101411</v>
          </cell>
          <cell r="G741" t="str">
            <v xml:space="preserve">11 KV RJD                     </v>
          </cell>
          <cell r="H741" t="str">
            <v>INDU</v>
          </cell>
          <cell r="I741" t="str">
            <v>LT</v>
          </cell>
          <cell r="J741">
            <v>7.97</v>
          </cell>
          <cell r="K741">
            <v>2.09</v>
          </cell>
          <cell r="L741">
            <v>9.1706000000000003</v>
          </cell>
          <cell r="M741">
            <v>8.4305780000000006</v>
          </cell>
          <cell r="N741">
            <v>0.74002199999999996</v>
          </cell>
          <cell r="O741">
            <v>8.0695047216103628</v>
          </cell>
        </row>
        <row r="742">
          <cell r="F742">
            <v>101413</v>
          </cell>
          <cell r="G742" t="str">
            <v xml:space="preserve">11 KV KUNAL                   </v>
          </cell>
          <cell r="H742" t="str">
            <v>INDU</v>
          </cell>
          <cell r="I742" t="str">
            <v>MX</v>
          </cell>
          <cell r="J742">
            <v>8.6</v>
          </cell>
          <cell r="K742">
            <v>0.51</v>
          </cell>
          <cell r="L742">
            <v>14.6631</v>
          </cell>
          <cell r="M742">
            <v>13.984265000000001</v>
          </cell>
          <cell r="N742">
            <v>0.67883499999999997</v>
          </cell>
          <cell r="O742">
            <v>4.6295462760262156</v>
          </cell>
        </row>
        <row r="743">
          <cell r="F743">
            <v>101414</v>
          </cell>
          <cell r="G743" t="str">
            <v xml:space="preserve">11 KV BHULKA VIHAR            </v>
          </cell>
          <cell r="H743" t="str">
            <v>URBN</v>
          </cell>
          <cell r="I743" t="str">
            <v>LT</v>
          </cell>
          <cell r="J743">
            <v>5.53</v>
          </cell>
          <cell r="K743">
            <v>9.86</v>
          </cell>
          <cell r="L743">
            <v>4.5516399999999999</v>
          </cell>
          <cell r="M743">
            <v>3.8449089999999999</v>
          </cell>
          <cell r="N743">
            <v>0.706731</v>
          </cell>
          <cell r="O743">
            <v>15.526952922463112</v>
          </cell>
        </row>
        <row r="744">
          <cell r="F744">
            <v>101415</v>
          </cell>
          <cell r="G744" t="str">
            <v xml:space="preserve">11 KV WEAL PARK               </v>
          </cell>
          <cell r="H744" t="str">
            <v>INDU</v>
          </cell>
          <cell r="I744" t="str">
            <v>LT</v>
          </cell>
          <cell r="J744">
            <v>4.53</v>
          </cell>
          <cell r="K744">
            <v>0.53</v>
          </cell>
          <cell r="L744">
            <v>8.9912399999999995</v>
          </cell>
          <cell r="M744">
            <v>8.3430009999999992</v>
          </cell>
          <cell r="N744">
            <v>0.64823900000000001</v>
          </cell>
          <cell r="O744">
            <v>7.2096729705802538</v>
          </cell>
        </row>
        <row r="745">
          <cell r="F745">
            <v>101501</v>
          </cell>
          <cell r="G745" t="str">
            <v xml:space="preserve">22 KV LIMBAYAT (T)            </v>
          </cell>
          <cell r="H745" t="str">
            <v>URBN</v>
          </cell>
          <cell r="I745" t="str">
            <v>LT</v>
          </cell>
          <cell r="J745">
            <v>10.72</v>
          </cell>
          <cell r="K745">
            <v>14.75</v>
          </cell>
          <cell r="L745">
            <v>36.615369999999999</v>
          </cell>
          <cell r="M745">
            <v>31.988361999999999</v>
          </cell>
          <cell r="N745">
            <v>4.627008</v>
          </cell>
          <cell r="O745">
            <v>12.636791598719336</v>
          </cell>
        </row>
        <row r="746">
          <cell r="F746">
            <v>101502</v>
          </cell>
          <cell r="G746" t="str">
            <v xml:space="preserve">22 KV DINDOLI                 </v>
          </cell>
          <cell r="H746" t="str">
            <v>URBN</v>
          </cell>
          <cell r="I746" t="str">
            <v>LT</v>
          </cell>
          <cell r="J746">
            <v>6.51</v>
          </cell>
          <cell r="K746">
            <v>6.94</v>
          </cell>
          <cell r="L746">
            <v>25.594448</v>
          </cell>
          <cell r="M746">
            <v>24.629292</v>
          </cell>
          <cell r="N746">
            <v>0.96515600000000001</v>
          </cell>
          <cell r="O746">
            <v>3.7709584516141939</v>
          </cell>
        </row>
        <row r="747">
          <cell r="F747">
            <v>101503</v>
          </cell>
          <cell r="G747" t="str">
            <v xml:space="preserve">22 KV GOVINDNAGAR             </v>
          </cell>
          <cell r="H747" t="str">
            <v>URBN</v>
          </cell>
          <cell r="I747" t="str">
            <v>LT</v>
          </cell>
          <cell r="J747">
            <v>7.13</v>
          </cell>
          <cell r="K747">
            <v>6.33</v>
          </cell>
          <cell r="L747">
            <v>17.4116</v>
          </cell>
          <cell r="M747">
            <v>15.496423</v>
          </cell>
          <cell r="N747">
            <v>1.9151769999999999</v>
          </cell>
          <cell r="O747">
            <v>10.999431413540398</v>
          </cell>
        </row>
        <row r="748">
          <cell r="F748">
            <v>101504</v>
          </cell>
          <cell r="G748" t="str">
            <v xml:space="preserve">22 KV NARAYANNAGAR            </v>
          </cell>
          <cell r="H748" t="str">
            <v>INDU</v>
          </cell>
          <cell r="I748" t="str">
            <v>LT</v>
          </cell>
          <cell r="J748">
            <v>6.16</v>
          </cell>
          <cell r="K748">
            <v>1.42</v>
          </cell>
          <cell r="L748">
            <v>11.204700000000001</v>
          </cell>
          <cell r="M748">
            <v>10.205873</v>
          </cell>
          <cell r="N748">
            <v>0.99882700000000002</v>
          </cell>
          <cell r="O748">
            <v>8.9143573678902595</v>
          </cell>
        </row>
        <row r="749">
          <cell r="F749">
            <v>101505</v>
          </cell>
          <cell r="G749" t="str">
            <v xml:space="preserve">22 KV RASIWALA                </v>
          </cell>
          <cell r="H749" t="str">
            <v>INDU</v>
          </cell>
          <cell r="I749" t="str">
            <v>MX</v>
          </cell>
          <cell r="J749">
            <v>6.35</v>
          </cell>
          <cell r="K749">
            <v>2.76</v>
          </cell>
          <cell r="L749">
            <v>17.790299999999998</v>
          </cell>
          <cell r="M749">
            <v>16.818200999999998</v>
          </cell>
          <cell r="N749">
            <v>0.97209900000000005</v>
          </cell>
          <cell r="O749">
            <v>5.464208023473466</v>
          </cell>
        </row>
        <row r="750">
          <cell r="F750">
            <v>101506</v>
          </cell>
          <cell r="G750" t="str">
            <v xml:space="preserve">22 KV SAROLI(R)               </v>
          </cell>
          <cell r="H750" t="str">
            <v>ADOM</v>
          </cell>
          <cell r="I750" t="str">
            <v>LT</v>
          </cell>
          <cell r="J750">
            <v>10.72</v>
          </cell>
          <cell r="K750">
            <v>-280.60000000000002</v>
          </cell>
          <cell r="L750">
            <v>8.0714999999999995E-2</v>
          </cell>
          <cell r="M750">
            <v>1.4063570000000001</v>
          </cell>
          <cell r="N750">
            <v>-1.325642</v>
          </cell>
          <cell r="O750">
            <v>-1642.3737843027939</v>
          </cell>
        </row>
        <row r="751">
          <cell r="F751">
            <v>101507</v>
          </cell>
          <cell r="G751" t="str">
            <v xml:space="preserve">22 KV MAGOB                   </v>
          </cell>
          <cell r="H751" t="str">
            <v>URBN</v>
          </cell>
          <cell r="I751" t="str">
            <v>LT</v>
          </cell>
          <cell r="J751">
            <v>6.44</v>
          </cell>
          <cell r="K751">
            <v>8.18</v>
          </cell>
          <cell r="L751">
            <v>17.011168999999999</v>
          </cell>
          <cell r="M751">
            <v>15.365142000000001</v>
          </cell>
          <cell r="N751">
            <v>1.6460269999999999</v>
          </cell>
          <cell r="O751">
            <v>9.6761545311788986</v>
          </cell>
        </row>
        <row r="752">
          <cell r="F752">
            <v>101509</v>
          </cell>
          <cell r="G752" t="str">
            <v xml:space="preserve">22 KV NAVAGAM                 </v>
          </cell>
          <cell r="H752" t="str">
            <v>URBN</v>
          </cell>
          <cell r="I752" t="str">
            <v>LT</v>
          </cell>
          <cell r="J752">
            <v>8.5399999999999991</v>
          </cell>
          <cell r="K752">
            <v>10.73</v>
          </cell>
          <cell r="L752">
            <v>32.612102999999998</v>
          </cell>
          <cell r="M752">
            <v>29.547817999999999</v>
          </cell>
          <cell r="N752">
            <v>3.0642849999999999</v>
          </cell>
          <cell r="O752">
            <v>9.3961588432368188</v>
          </cell>
        </row>
        <row r="753">
          <cell r="F753">
            <v>101510</v>
          </cell>
          <cell r="G753" t="str">
            <v xml:space="preserve">22 KV GODADRA                 </v>
          </cell>
          <cell r="H753" t="str">
            <v>URBN</v>
          </cell>
          <cell r="I753" t="str">
            <v>MX</v>
          </cell>
          <cell r="J753">
            <v>8.8699999999999992</v>
          </cell>
          <cell r="K753">
            <v>7.47</v>
          </cell>
          <cell r="L753">
            <v>17.893834999999999</v>
          </cell>
          <cell r="M753">
            <v>17.076969999999999</v>
          </cell>
          <cell r="N753">
            <v>0.81686499999999995</v>
          </cell>
          <cell r="O753">
            <v>4.5650638893227748</v>
          </cell>
        </row>
        <row r="754">
          <cell r="F754">
            <v>101511</v>
          </cell>
          <cell r="G754" t="str">
            <v xml:space="preserve">22 KV SARVODAYA               </v>
          </cell>
          <cell r="H754" t="str">
            <v>INDU</v>
          </cell>
          <cell r="I754" t="str">
            <v>LT</v>
          </cell>
          <cell r="J754">
            <v>3.46</v>
          </cell>
          <cell r="K754">
            <v>7.79</v>
          </cell>
          <cell r="L754">
            <v>19.48657</v>
          </cell>
          <cell r="M754">
            <v>16.564494</v>
          </cell>
          <cell r="N754">
            <v>2.9220760000000001</v>
          </cell>
          <cell r="O754">
            <v>14.995332682970886</v>
          </cell>
        </row>
        <row r="755">
          <cell r="F755">
            <v>101512</v>
          </cell>
          <cell r="G755" t="str">
            <v xml:space="preserve">22 KV CNG                     </v>
          </cell>
          <cell r="H755" t="str">
            <v>URBN</v>
          </cell>
          <cell r="I755" t="str">
            <v>LT</v>
          </cell>
          <cell r="J755">
            <v>2.25</v>
          </cell>
          <cell r="K755">
            <v>4.54</v>
          </cell>
          <cell r="L755">
            <v>3.9265889999999999</v>
          </cell>
          <cell r="M755">
            <v>3.5721859999999999</v>
          </cell>
          <cell r="N755">
            <v>0.35440300000000002</v>
          </cell>
          <cell r="O755">
            <v>9.0257218160596899</v>
          </cell>
        </row>
        <row r="756">
          <cell r="F756">
            <v>101513</v>
          </cell>
          <cell r="G756" t="str">
            <v xml:space="preserve">22 KV GOKUL NAGAR             </v>
          </cell>
          <cell r="H756" t="str">
            <v>INDU</v>
          </cell>
          <cell r="I756" t="str">
            <v>LT</v>
          </cell>
          <cell r="J756">
            <v>6.83</v>
          </cell>
          <cell r="K756">
            <v>1.84</v>
          </cell>
          <cell r="L756">
            <v>10.682600000000001</v>
          </cell>
          <cell r="M756">
            <v>9.5967110000000009</v>
          </cell>
          <cell r="N756">
            <v>1.0858890000000001</v>
          </cell>
          <cell r="O756">
            <v>10.165025368356018</v>
          </cell>
        </row>
        <row r="757">
          <cell r="F757">
            <v>101601</v>
          </cell>
          <cell r="G757" t="str">
            <v xml:space="preserve">11 KV AMROLI TOWN             </v>
          </cell>
          <cell r="H757" t="str">
            <v>URBN</v>
          </cell>
          <cell r="I757" t="str">
            <v>LT</v>
          </cell>
          <cell r="J757">
            <v>11.5</v>
          </cell>
          <cell r="K757">
            <v>11.81</v>
          </cell>
          <cell r="L757">
            <v>14.506779999999999</v>
          </cell>
          <cell r="M757">
            <v>12.352193</v>
          </cell>
          <cell r="N757">
            <v>2.1545869999999998</v>
          </cell>
          <cell r="O757">
            <v>14.852275970270453</v>
          </cell>
        </row>
        <row r="758">
          <cell r="F758">
            <v>101602</v>
          </cell>
          <cell r="G758" t="str">
            <v xml:space="preserve">11 KV KOSAM JGY               </v>
          </cell>
          <cell r="H758" t="str">
            <v xml:space="preserve">JGY </v>
          </cell>
          <cell r="I758" t="str">
            <v>LT</v>
          </cell>
          <cell r="J758">
            <v>8.68</v>
          </cell>
          <cell r="K758">
            <v>13.48</v>
          </cell>
          <cell r="L758">
            <v>1.4078599999999999</v>
          </cell>
          <cell r="M758">
            <v>1.121429</v>
          </cell>
          <cell r="N758">
            <v>0.28643099999999999</v>
          </cell>
          <cell r="O758">
            <v>20.345133749094369</v>
          </cell>
        </row>
        <row r="759">
          <cell r="F759">
            <v>101606</v>
          </cell>
          <cell r="G759" t="str">
            <v xml:space="preserve">11KV BALIYADEV                </v>
          </cell>
          <cell r="H759" t="str">
            <v>ADOM</v>
          </cell>
          <cell r="I759" t="str">
            <v>LT</v>
          </cell>
          <cell r="J759">
            <v>4.9000000000000004</v>
          </cell>
          <cell r="K759">
            <v>-0.14000000000000001</v>
          </cell>
          <cell r="L759">
            <v>0.63645700000000005</v>
          </cell>
          <cell r="M759">
            <v>0.68739799999999995</v>
          </cell>
          <cell r="N759">
            <v>-5.0941E-2</v>
          </cell>
          <cell r="O759">
            <v>-8.0038400080445342</v>
          </cell>
        </row>
        <row r="760">
          <cell r="F760">
            <v>101616</v>
          </cell>
          <cell r="G760" t="str">
            <v xml:space="preserve">11 KV RAMNAGAR                </v>
          </cell>
          <cell r="H760" t="str">
            <v>URBN</v>
          </cell>
          <cell r="I760" t="str">
            <v>MX</v>
          </cell>
          <cell r="J760">
            <v>16.38</v>
          </cell>
          <cell r="K760">
            <v>6.4</v>
          </cell>
          <cell r="L760">
            <v>14.302739000000001</v>
          </cell>
          <cell r="M760">
            <v>13.365964</v>
          </cell>
          <cell r="N760">
            <v>0.93677500000000002</v>
          </cell>
          <cell r="O760">
            <v>6.5496196218081026</v>
          </cell>
        </row>
        <row r="761">
          <cell r="F761">
            <v>101617</v>
          </cell>
          <cell r="G761" t="str">
            <v xml:space="preserve">11 KV JAGINARPURA             </v>
          </cell>
          <cell r="H761" t="str">
            <v>URBN</v>
          </cell>
          <cell r="I761" t="str">
            <v>MX</v>
          </cell>
          <cell r="J761">
            <v>10.06</v>
          </cell>
          <cell r="K761">
            <v>4.25</v>
          </cell>
          <cell r="L761">
            <v>9.9851759999999992</v>
          </cell>
          <cell r="M761">
            <v>10.146618</v>
          </cell>
          <cell r="N761">
            <v>-0.161442</v>
          </cell>
          <cell r="O761">
            <v>-1.6168167691786304</v>
          </cell>
        </row>
        <row r="762">
          <cell r="F762">
            <v>101621</v>
          </cell>
          <cell r="G762" t="str">
            <v xml:space="preserve">11 KV MORABHAGAL              </v>
          </cell>
          <cell r="H762" t="str">
            <v>URBN</v>
          </cell>
          <cell r="I762" t="str">
            <v>MX</v>
          </cell>
          <cell r="J762">
            <v>7.69</v>
          </cell>
          <cell r="K762">
            <v>3.56</v>
          </cell>
          <cell r="L762">
            <v>12.133179</v>
          </cell>
          <cell r="M762">
            <v>11.406717</v>
          </cell>
          <cell r="N762">
            <v>0.72646200000000005</v>
          </cell>
          <cell r="O762">
            <v>5.9874003342405153</v>
          </cell>
        </row>
        <row r="763">
          <cell r="F763">
            <v>101622</v>
          </cell>
          <cell r="G763" t="str">
            <v xml:space="preserve">11 KV RANG AVDHUT             </v>
          </cell>
          <cell r="H763" t="str">
            <v>URBN</v>
          </cell>
          <cell r="I763" t="str">
            <v>MX</v>
          </cell>
          <cell r="J763">
            <v>12.56</v>
          </cell>
          <cell r="K763">
            <v>9.36</v>
          </cell>
          <cell r="L763">
            <v>11.404159999999999</v>
          </cell>
          <cell r="M763">
            <v>10.793041000000001</v>
          </cell>
          <cell r="N763">
            <v>0.61111899999999997</v>
          </cell>
          <cell r="O763">
            <v>5.35873751332847</v>
          </cell>
        </row>
        <row r="764">
          <cell r="F764">
            <v>101623</v>
          </cell>
          <cell r="G764" t="str">
            <v xml:space="preserve">11 KV SHREE RAM               </v>
          </cell>
          <cell r="H764" t="str">
            <v>URBN</v>
          </cell>
          <cell r="I764" t="str">
            <v>LT</v>
          </cell>
          <cell r="J764">
            <v>11.99</v>
          </cell>
          <cell r="K764">
            <v>6.12</v>
          </cell>
          <cell r="L764">
            <v>13.170324000000001</v>
          </cell>
          <cell r="M764">
            <v>11.979642</v>
          </cell>
          <cell r="N764">
            <v>1.190682</v>
          </cell>
          <cell r="O764">
            <v>9.0406431914659056</v>
          </cell>
        </row>
        <row r="765">
          <cell r="F765">
            <v>101624</v>
          </cell>
          <cell r="G765" t="str">
            <v xml:space="preserve">11 KV TADWADI                 </v>
          </cell>
          <cell r="H765" t="str">
            <v>URBN</v>
          </cell>
          <cell r="I765" t="str">
            <v>LT</v>
          </cell>
          <cell r="J765">
            <v>6.68</v>
          </cell>
          <cell r="K765">
            <v>8.5500000000000007</v>
          </cell>
          <cell r="L765">
            <v>0.78195599999999998</v>
          </cell>
          <cell r="M765">
            <v>0.71050199999999997</v>
          </cell>
          <cell r="N765">
            <v>7.1454000000000004E-2</v>
          </cell>
          <cell r="O765">
            <v>9.1378543038227207</v>
          </cell>
        </row>
        <row r="766">
          <cell r="F766">
            <v>101625</v>
          </cell>
          <cell r="G766" t="str">
            <v xml:space="preserve">11 KV VAISHNODEVI             </v>
          </cell>
          <cell r="H766" t="str">
            <v>URBN</v>
          </cell>
          <cell r="I766" t="str">
            <v>LT</v>
          </cell>
          <cell r="J766">
            <v>9.91</v>
          </cell>
          <cell r="K766">
            <v>5.78</v>
          </cell>
          <cell r="L766">
            <v>8.1004690000000004</v>
          </cell>
          <cell r="M766">
            <v>7.4514469999999999</v>
          </cell>
          <cell r="N766">
            <v>0.64902199999999999</v>
          </cell>
          <cell r="O766">
            <v>8.0121533703789254</v>
          </cell>
        </row>
        <row r="767">
          <cell r="F767">
            <v>101701</v>
          </cell>
          <cell r="G767" t="str">
            <v xml:space="preserve">22 KV MAHESHWARI              </v>
          </cell>
          <cell r="H767" t="str">
            <v>URBN</v>
          </cell>
          <cell r="I767" t="str">
            <v>MX</v>
          </cell>
          <cell r="J767">
            <v>4.2300000000000004</v>
          </cell>
          <cell r="K767">
            <v>10.71</v>
          </cell>
          <cell r="L767">
            <v>11.585599999999999</v>
          </cell>
          <cell r="M767">
            <v>10.549305</v>
          </cell>
          <cell r="N767">
            <v>1.036295</v>
          </cell>
          <cell r="O767">
            <v>8.9446813285457818</v>
          </cell>
        </row>
        <row r="768">
          <cell r="F768">
            <v>101703</v>
          </cell>
          <cell r="G768" t="str">
            <v xml:space="preserve">22 KV BHARTIMAIYA             </v>
          </cell>
          <cell r="H768" t="str">
            <v>URBN</v>
          </cell>
          <cell r="I768" t="str">
            <v>MX</v>
          </cell>
          <cell r="J768">
            <v>2.39</v>
          </cell>
          <cell r="K768">
            <v>4.66</v>
          </cell>
          <cell r="L768">
            <v>10.200084</v>
          </cell>
          <cell r="M768">
            <v>9.4476099999999992</v>
          </cell>
          <cell r="N768">
            <v>0.75247399999999998</v>
          </cell>
          <cell r="O768">
            <v>7.3771353255522207</v>
          </cell>
        </row>
        <row r="769">
          <cell r="F769">
            <v>101704</v>
          </cell>
          <cell r="G769" t="str">
            <v xml:space="preserve">22 KV MAGDALLA                </v>
          </cell>
          <cell r="H769" t="str">
            <v>URBN</v>
          </cell>
          <cell r="I769" t="str">
            <v>LT</v>
          </cell>
          <cell r="J769">
            <v>2.5</v>
          </cell>
          <cell r="K769">
            <v>7.55</v>
          </cell>
          <cell r="L769">
            <v>1.1626000000000001</v>
          </cell>
          <cell r="M769">
            <v>1.1305529999999999</v>
          </cell>
          <cell r="N769">
            <v>3.2046999999999999E-2</v>
          </cell>
          <cell r="O769">
            <v>2.7564940650266645</v>
          </cell>
        </row>
        <row r="770">
          <cell r="F770">
            <v>101706</v>
          </cell>
          <cell r="G770" t="str">
            <v xml:space="preserve">22 KV SHRI RAM                </v>
          </cell>
          <cell r="H770" t="str">
            <v>INDU</v>
          </cell>
          <cell r="I770" t="str">
            <v>MX</v>
          </cell>
          <cell r="J770">
            <v>4.5</v>
          </cell>
          <cell r="K770">
            <v>0</v>
          </cell>
          <cell r="L770">
            <v>0.127606</v>
          </cell>
          <cell r="M770">
            <v>0.124413</v>
          </cell>
          <cell r="N770">
            <v>3.1930000000000001E-3</v>
          </cell>
          <cell r="O770">
            <v>2.5022334372991866</v>
          </cell>
        </row>
        <row r="771">
          <cell r="F771">
            <v>101710</v>
          </cell>
          <cell r="G771" t="str">
            <v xml:space="preserve">22 KV AQUA FARM               </v>
          </cell>
          <cell r="H771" t="str">
            <v>URBN</v>
          </cell>
          <cell r="I771" t="str">
            <v>MX</v>
          </cell>
          <cell r="J771">
            <v>3.18</v>
          </cell>
          <cell r="K771">
            <v>4.95</v>
          </cell>
          <cell r="L771">
            <v>0.1744</v>
          </cell>
          <cell r="M771">
            <v>0.19498799999999999</v>
          </cell>
          <cell r="N771">
            <v>-2.0587999999999999E-2</v>
          </cell>
          <cell r="O771">
            <v>-11.805045871559633</v>
          </cell>
        </row>
        <row r="772">
          <cell r="F772">
            <v>101711</v>
          </cell>
          <cell r="G772" t="str">
            <v xml:space="preserve">22 KV ISKON MALL              </v>
          </cell>
          <cell r="H772" t="str">
            <v>INDU</v>
          </cell>
          <cell r="I772" t="str">
            <v>MX</v>
          </cell>
          <cell r="J772">
            <v>0.73</v>
          </cell>
          <cell r="K772">
            <v>26.74</v>
          </cell>
          <cell r="L772">
            <v>5.0694660000000002</v>
          </cell>
          <cell r="M772">
            <v>5.0189360000000001</v>
          </cell>
          <cell r="N772">
            <v>5.0529999999999999E-2</v>
          </cell>
          <cell r="O772">
            <v>0.99675192613975516</v>
          </cell>
        </row>
        <row r="773">
          <cell r="F773">
            <v>101712</v>
          </cell>
          <cell r="G773" t="str">
            <v xml:space="preserve">22 KV SOMESHWARA              </v>
          </cell>
          <cell r="H773" t="str">
            <v>URBN</v>
          </cell>
          <cell r="I773" t="str">
            <v>LT</v>
          </cell>
          <cell r="J773">
            <v>3.79</v>
          </cell>
          <cell r="K773">
            <v>5.56</v>
          </cell>
          <cell r="L773">
            <v>18.908999999999999</v>
          </cell>
          <cell r="M773">
            <v>18.600940999999999</v>
          </cell>
          <cell r="N773">
            <v>0.30805900000000003</v>
          </cell>
          <cell r="O773">
            <v>1.6291660056057962</v>
          </cell>
        </row>
        <row r="774">
          <cell r="F774">
            <v>101713</v>
          </cell>
          <cell r="G774" t="str">
            <v xml:space="preserve">22 KV SHAURYA (SMC)           </v>
          </cell>
          <cell r="H774" t="str">
            <v>URBN</v>
          </cell>
          <cell r="I774" t="str">
            <v>MX</v>
          </cell>
          <cell r="J774">
            <v>5.71</v>
          </cell>
          <cell r="K774">
            <v>0.45</v>
          </cell>
          <cell r="L774">
            <v>13.058674</v>
          </cell>
          <cell r="M774">
            <v>12.563554999999999</v>
          </cell>
          <cell r="N774">
            <v>0.49511899999999998</v>
          </cell>
          <cell r="O774">
            <v>3.7914952161299071</v>
          </cell>
        </row>
        <row r="775">
          <cell r="F775">
            <v>101714</v>
          </cell>
          <cell r="G775" t="str">
            <v xml:space="preserve">22 KV VIJYA LAXMI             </v>
          </cell>
          <cell r="H775" t="str">
            <v>URBN</v>
          </cell>
          <cell r="I775" t="str">
            <v>MX</v>
          </cell>
          <cell r="J775">
            <v>1.79</v>
          </cell>
          <cell r="K775">
            <v>2.31</v>
          </cell>
          <cell r="L775">
            <v>6.4634999999999998</v>
          </cell>
          <cell r="M775">
            <v>6.2744439999999999</v>
          </cell>
          <cell r="N775">
            <v>0.189056</v>
          </cell>
          <cell r="O775">
            <v>2.9249787266960623</v>
          </cell>
        </row>
        <row r="776">
          <cell r="F776">
            <v>101802</v>
          </cell>
          <cell r="G776" t="str">
            <v xml:space="preserve">22 KV SONAL                   </v>
          </cell>
          <cell r="H776" t="str">
            <v>INDU</v>
          </cell>
          <cell r="I776" t="str">
            <v>LT</v>
          </cell>
          <cell r="J776">
            <v>3.3</v>
          </cell>
          <cell r="K776">
            <v>1.27</v>
          </cell>
          <cell r="L776">
            <v>9.8981999999999992</v>
          </cell>
          <cell r="M776">
            <v>9.1566740000000006</v>
          </cell>
          <cell r="N776">
            <v>0.74152600000000002</v>
          </cell>
          <cell r="O776">
            <v>7.4915237113818671</v>
          </cell>
        </row>
        <row r="777">
          <cell r="F777">
            <v>101804</v>
          </cell>
          <cell r="G777" t="str">
            <v xml:space="preserve">22 KV BHIDBHANJAN             </v>
          </cell>
          <cell r="H777" t="str">
            <v>INDU</v>
          </cell>
          <cell r="I777" t="str">
            <v>LT</v>
          </cell>
          <cell r="J777">
            <v>3.66</v>
          </cell>
          <cell r="K777">
            <v>2.67</v>
          </cell>
          <cell r="L777">
            <v>13.2255</v>
          </cell>
          <cell r="M777">
            <v>11.67722</v>
          </cell>
          <cell r="N777">
            <v>1.5482800000000001</v>
          </cell>
          <cell r="O777">
            <v>11.706778571698612</v>
          </cell>
        </row>
        <row r="778">
          <cell r="F778">
            <v>101805</v>
          </cell>
          <cell r="G778" t="str">
            <v xml:space="preserve">22 KV CHIKUWADI               </v>
          </cell>
          <cell r="H778" t="str">
            <v>URBN</v>
          </cell>
          <cell r="I778" t="str">
            <v>MX</v>
          </cell>
          <cell r="J778">
            <v>7.05</v>
          </cell>
          <cell r="K778">
            <v>9.61</v>
          </cell>
          <cell r="L778">
            <v>22.853999999999999</v>
          </cell>
          <cell r="M778">
            <v>21.670404000000001</v>
          </cell>
          <cell r="N778">
            <v>1.1835960000000001</v>
          </cell>
          <cell r="O778">
            <v>5.1789446048831715</v>
          </cell>
        </row>
        <row r="779">
          <cell r="F779">
            <v>101821</v>
          </cell>
          <cell r="G779" t="str">
            <v xml:space="preserve">22 KV MIRANAGAR               </v>
          </cell>
          <cell r="H779" t="str">
            <v>URBN</v>
          </cell>
          <cell r="I779" t="str">
            <v>LT</v>
          </cell>
          <cell r="J779">
            <v>7.5</v>
          </cell>
          <cell r="K779">
            <v>8.61</v>
          </cell>
          <cell r="L779">
            <v>31.367419999999999</v>
          </cell>
          <cell r="M779">
            <v>29.204173999999998</v>
          </cell>
          <cell r="N779">
            <v>2.163246</v>
          </cell>
          <cell r="O779">
            <v>6.8964741123114361</v>
          </cell>
        </row>
        <row r="780">
          <cell r="F780">
            <v>101822</v>
          </cell>
          <cell r="G780" t="str">
            <v xml:space="preserve">22 KV MANHAR                  </v>
          </cell>
          <cell r="H780" t="str">
            <v>INDU</v>
          </cell>
          <cell r="I780" t="str">
            <v>MX</v>
          </cell>
          <cell r="J780">
            <v>5.2</v>
          </cell>
          <cell r="K780">
            <v>1.47</v>
          </cell>
          <cell r="L780">
            <v>12.082800000000001</v>
          </cell>
          <cell r="M780">
            <v>11.228413</v>
          </cell>
          <cell r="N780">
            <v>0.85438700000000001</v>
          </cell>
          <cell r="O780">
            <v>7.0711010692885754</v>
          </cell>
        </row>
        <row r="781">
          <cell r="F781">
            <v>101823</v>
          </cell>
          <cell r="G781" t="str">
            <v xml:space="preserve">22 KV ROTALIWALA              </v>
          </cell>
          <cell r="H781" t="str">
            <v>INDU</v>
          </cell>
          <cell r="I781" t="str">
            <v>LT</v>
          </cell>
          <cell r="J781">
            <v>4.7699999999999996</v>
          </cell>
          <cell r="K781">
            <v>2.06</v>
          </cell>
          <cell r="L781">
            <v>11.219900000000001</v>
          </cell>
          <cell r="M781">
            <v>9.9670210000000008</v>
          </cell>
          <cell r="N781">
            <v>1.2528790000000001</v>
          </cell>
          <cell r="O781">
            <v>11.166579024768492</v>
          </cell>
        </row>
        <row r="782">
          <cell r="F782">
            <v>101824</v>
          </cell>
          <cell r="G782" t="str">
            <v xml:space="preserve">22 KV BHAVANI                 </v>
          </cell>
          <cell r="H782" t="str">
            <v>INDU</v>
          </cell>
          <cell r="I782" t="str">
            <v>LT</v>
          </cell>
          <cell r="J782">
            <v>2.99</v>
          </cell>
          <cell r="K782">
            <v>1.54</v>
          </cell>
          <cell r="L782">
            <v>10.769</v>
          </cell>
          <cell r="M782">
            <v>9.5291589999999999</v>
          </cell>
          <cell r="N782">
            <v>1.239841</v>
          </cell>
          <cell r="O782">
            <v>11.513055994057016</v>
          </cell>
        </row>
        <row r="783">
          <cell r="F783">
            <v>101825</v>
          </cell>
          <cell r="G783" t="str">
            <v xml:space="preserve">22 KV HT CONSUMER             </v>
          </cell>
          <cell r="H783" t="str">
            <v>URBN</v>
          </cell>
          <cell r="I783" t="str">
            <v>MX</v>
          </cell>
          <cell r="J783">
            <v>4.68</v>
          </cell>
          <cell r="K783">
            <v>6.71</v>
          </cell>
          <cell r="L783">
            <v>15.818</v>
          </cell>
          <cell r="M783">
            <v>14.649998999999999</v>
          </cell>
          <cell r="N783">
            <v>1.1680010000000001</v>
          </cell>
          <cell r="O783">
            <v>7.3839992413705904</v>
          </cell>
        </row>
        <row r="784">
          <cell r="F784">
            <v>101901</v>
          </cell>
          <cell r="G784" t="str">
            <v xml:space="preserve">22 KV GIRNAR                  </v>
          </cell>
          <cell r="H784" t="str">
            <v>URBN</v>
          </cell>
          <cell r="I784" t="str">
            <v>LT</v>
          </cell>
          <cell r="J784">
            <v>8.74</v>
          </cell>
          <cell r="K784">
            <v>7.24</v>
          </cell>
          <cell r="L784">
            <v>12.794665</v>
          </cell>
          <cell r="M784">
            <v>12.050322</v>
          </cell>
          <cell r="N784">
            <v>0.74434299999999998</v>
          </cell>
          <cell r="O784">
            <v>5.8176044468534345</v>
          </cell>
        </row>
        <row r="785">
          <cell r="F785">
            <v>101902</v>
          </cell>
          <cell r="G785" t="str">
            <v xml:space="preserve">22 KV LAXMANNAGAR             </v>
          </cell>
          <cell r="H785" t="str">
            <v>URBN</v>
          </cell>
          <cell r="I785" t="str">
            <v>LT</v>
          </cell>
          <cell r="J785">
            <v>4.5599999999999996</v>
          </cell>
          <cell r="K785">
            <v>6.83</v>
          </cell>
          <cell r="L785">
            <v>18.633300999999999</v>
          </cell>
          <cell r="M785">
            <v>17.662704999999999</v>
          </cell>
          <cell r="N785">
            <v>0.97059600000000001</v>
          </cell>
          <cell r="O785">
            <v>5.2089321156782686</v>
          </cell>
        </row>
        <row r="786">
          <cell r="F786">
            <v>101904</v>
          </cell>
          <cell r="G786" t="str">
            <v xml:space="preserve">22 KV TULSISHYAM              </v>
          </cell>
          <cell r="H786" t="str">
            <v>URBN</v>
          </cell>
          <cell r="I786" t="str">
            <v>LT</v>
          </cell>
          <cell r="J786">
            <v>7.33</v>
          </cell>
          <cell r="K786">
            <v>3.49</v>
          </cell>
          <cell r="L786">
            <v>23.912101</v>
          </cell>
          <cell r="M786">
            <v>23.252780000000001</v>
          </cell>
          <cell r="N786">
            <v>0.65932100000000005</v>
          </cell>
          <cell r="O786">
            <v>2.7572692169542106</v>
          </cell>
        </row>
        <row r="787">
          <cell r="F787">
            <v>101907</v>
          </cell>
          <cell r="G787" t="str">
            <v xml:space="preserve">22 KV RUSHIKESH               </v>
          </cell>
          <cell r="H787" t="str">
            <v>URBN</v>
          </cell>
          <cell r="I787" t="str">
            <v>MX</v>
          </cell>
          <cell r="J787">
            <v>5.94</v>
          </cell>
          <cell r="K787">
            <v>5.44</v>
          </cell>
          <cell r="L787">
            <v>15.200799999999999</v>
          </cell>
          <cell r="M787">
            <v>14.278954000000001</v>
          </cell>
          <cell r="N787">
            <v>0.92184600000000005</v>
          </cell>
          <cell r="O787">
            <v>6.0644571338350612</v>
          </cell>
        </row>
        <row r="788">
          <cell r="F788">
            <v>101908</v>
          </cell>
          <cell r="G788" t="str">
            <v xml:space="preserve">22 KV YOGI CHOWK              </v>
          </cell>
          <cell r="H788" t="str">
            <v>URBN</v>
          </cell>
          <cell r="I788" t="str">
            <v>MX</v>
          </cell>
          <cell r="J788">
            <v>6.79</v>
          </cell>
          <cell r="K788">
            <v>2.93</v>
          </cell>
          <cell r="L788">
            <v>25.6325</v>
          </cell>
          <cell r="M788">
            <v>24.959468000000001</v>
          </cell>
          <cell r="N788">
            <v>0.67303199999999996</v>
          </cell>
          <cell r="O788">
            <v>2.6256978445333075</v>
          </cell>
        </row>
        <row r="789">
          <cell r="F789">
            <v>101909</v>
          </cell>
          <cell r="G789" t="str">
            <v xml:space="preserve">22 KV VRAJ                    </v>
          </cell>
          <cell r="H789" t="str">
            <v>URBN</v>
          </cell>
          <cell r="I789" t="str">
            <v>LT</v>
          </cell>
          <cell r="J789">
            <v>7.17</v>
          </cell>
          <cell r="K789">
            <v>4.7</v>
          </cell>
          <cell r="L789">
            <v>14.350223</v>
          </cell>
          <cell r="M789">
            <v>13.871358000000001</v>
          </cell>
          <cell r="N789">
            <v>0.47886499999999999</v>
          </cell>
          <cell r="O789">
            <v>3.3369864705238377</v>
          </cell>
        </row>
        <row r="790">
          <cell r="F790">
            <v>102001</v>
          </cell>
          <cell r="G790" t="str">
            <v xml:space="preserve">11 KV BORE WELL (FDR NO:4B)   </v>
          </cell>
          <cell r="H790" t="str">
            <v>GIDC</v>
          </cell>
          <cell r="I790" t="str">
            <v>MX</v>
          </cell>
          <cell r="J790">
            <v>5.16</v>
          </cell>
          <cell r="K790">
            <v>-0.64</v>
          </cell>
          <cell r="L790">
            <v>13.201000000000001</v>
          </cell>
          <cell r="M790">
            <v>11.950685999999999</v>
          </cell>
          <cell r="N790">
            <v>1.2503139999999999</v>
          </cell>
          <cell r="O790">
            <v>9.4713582304370885</v>
          </cell>
        </row>
        <row r="791">
          <cell r="F791">
            <v>102002</v>
          </cell>
          <cell r="G791" t="str">
            <v xml:space="preserve">11 KV GOLWALA (FDR NO:7B)     </v>
          </cell>
          <cell r="H791" t="str">
            <v>GIDC</v>
          </cell>
          <cell r="I791" t="str">
            <v>MX</v>
          </cell>
          <cell r="J791">
            <v>3.66</v>
          </cell>
          <cell r="K791">
            <v>-0.57999999999999996</v>
          </cell>
          <cell r="L791">
            <v>6.9530000000000003</v>
          </cell>
          <cell r="M791">
            <v>6.3765720000000004</v>
          </cell>
          <cell r="N791">
            <v>0.57642800000000005</v>
          </cell>
          <cell r="O791">
            <v>8.2903494894290226</v>
          </cell>
        </row>
        <row r="792">
          <cell r="F792">
            <v>102005</v>
          </cell>
          <cell r="G792" t="str">
            <v xml:space="preserve">11 KV JIVRAJ (FDR NO:5B)      </v>
          </cell>
          <cell r="H792" t="str">
            <v>INDU</v>
          </cell>
          <cell r="I792" t="str">
            <v>MX</v>
          </cell>
          <cell r="J792">
            <v>3.87</v>
          </cell>
          <cell r="K792">
            <v>-0.45</v>
          </cell>
          <cell r="L792">
            <v>11.76042</v>
          </cell>
          <cell r="M792">
            <v>10.977275000000001</v>
          </cell>
          <cell r="N792">
            <v>0.78314499999999998</v>
          </cell>
          <cell r="O792">
            <v>6.6591584314165653</v>
          </cell>
        </row>
        <row r="793">
          <cell r="F793">
            <v>102007</v>
          </cell>
          <cell r="G793" t="str">
            <v xml:space="preserve">11 KV TIRUPATI (FDR NO:2B)    </v>
          </cell>
          <cell r="H793" t="str">
            <v>GIDC</v>
          </cell>
          <cell r="I793" t="str">
            <v>MX</v>
          </cell>
          <cell r="J793">
            <v>4.9000000000000004</v>
          </cell>
          <cell r="K793">
            <v>-0.04</v>
          </cell>
          <cell r="L793">
            <v>6.0830000000000002</v>
          </cell>
          <cell r="M793">
            <v>5.8204989999999999</v>
          </cell>
          <cell r="N793">
            <v>0.26250099999999998</v>
          </cell>
          <cell r="O793">
            <v>4.3153213874732863</v>
          </cell>
        </row>
        <row r="794">
          <cell r="F794">
            <v>102011</v>
          </cell>
          <cell r="G794" t="str">
            <v xml:space="preserve">11 KV PALI                    </v>
          </cell>
          <cell r="H794" t="str">
            <v xml:space="preserve">JGY </v>
          </cell>
          <cell r="I794" t="str">
            <v>LT</v>
          </cell>
          <cell r="J794">
            <v>20.059999999999999</v>
          </cell>
          <cell r="K794">
            <v>17.670000000000002</v>
          </cell>
          <cell r="L794">
            <v>9.2096999999999998</v>
          </cell>
          <cell r="M794">
            <v>7.5849279999999997</v>
          </cell>
          <cell r="N794">
            <v>1.6247720000000001</v>
          </cell>
          <cell r="O794">
            <v>17.641964450524991</v>
          </cell>
        </row>
        <row r="795">
          <cell r="F795">
            <v>102012</v>
          </cell>
          <cell r="G795" t="str">
            <v xml:space="preserve">11 KV KANSAD                  </v>
          </cell>
          <cell r="H795" t="str">
            <v>ADOM</v>
          </cell>
          <cell r="I795" t="str">
            <v>LT</v>
          </cell>
          <cell r="J795">
            <v>14.92</v>
          </cell>
          <cell r="K795">
            <v>-281.52</v>
          </cell>
          <cell r="L795">
            <v>3.0936000000000002E-2</v>
          </cell>
          <cell r="M795">
            <v>8.6451E-2</v>
          </cell>
          <cell r="N795">
            <v>-5.5515000000000002E-2</v>
          </cell>
          <cell r="O795">
            <v>-179.4511249030256</v>
          </cell>
        </row>
        <row r="796">
          <cell r="F796">
            <v>102024</v>
          </cell>
          <cell r="G796" t="str">
            <v xml:space="preserve">11 KV BALAJI (FDR NO:6B)      </v>
          </cell>
          <cell r="H796" t="str">
            <v>GIDC</v>
          </cell>
          <cell r="I796" t="str">
            <v>LT</v>
          </cell>
          <cell r="J796">
            <v>5.18</v>
          </cell>
          <cell r="K796">
            <v>-0.55000000000000004</v>
          </cell>
          <cell r="L796">
            <v>9.9760000000000009</v>
          </cell>
          <cell r="M796">
            <v>9.1052879999999998</v>
          </cell>
          <cell r="N796">
            <v>0.87071200000000004</v>
          </cell>
          <cell r="O796">
            <v>8.7280673616680033</v>
          </cell>
        </row>
        <row r="797">
          <cell r="F797">
            <v>102025</v>
          </cell>
          <cell r="G797" t="str">
            <v xml:space="preserve">11 KV EXPORT ZONE             </v>
          </cell>
          <cell r="H797" t="str">
            <v>INDU</v>
          </cell>
          <cell r="I797" t="str">
            <v>MX</v>
          </cell>
          <cell r="J797">
            <v>9.36</v>
          </cell>
          <cell r="K797">
            <v>1.69</v>
          </cell>
          <cell r="L797">
            <v>14.808999999999999</v>
          </cell>
          <cell r="M797">
            <v>13.973542</v>
          </cell>
          <cell r="N797">
            <v>0.83545800000000003</v>
          </cell>
          <cell r="O797">
            <v>5.6415558106556825</v>
          </cell>
        </row>
        <row r="798">
          <cell r="F798">
            <v>102026</v>
          </cell>
          <cell r="G798" t="str">
            <v>11 KV LAXMI VILLA (FDR NO:10B)</v>
          </cell>
          <cell r="H798" t="str">
            <v>URBN</v>
          </cell>
          <cell r="I798" t="str">
            <v>LT</v>
          </cell>
          <cell r="J798">
            <v>4.26</v>
          </cell>
          <cell r="K798">
            <v>-0.39</v>
          </cell>
          <cell r="L798">
            <v>5.48048</v>
          </cell>
          <cell r="M798">
            <v>5.0504199999999999</v>
          </cell>
          <cell r="N798">
            <v>0.43006</v>
          </cell>
          <cell r="O798">
            <v>7.8471228797477597</v>
          </cell>
        </row>
        <row r="799">
          <cell r="F799">
            <v>102028</v>
          </cell>
          <cell r="G799" t="str">
            <v xml:space="preserve">11 KV MADHAV IND(LAXMI TEX:1) </v>
          </cell>
          <cell r="H799" t="str">
            <v>INDU</v>
          </cell>
          <cell r="I799" t="str">
            <v>MX</v>
          </cell>
          <cell r="J799">
            <v>4.3600000000000003</v>
          </cell>
          <cell r="K799">
            <v>1.0900000000000001</v>
          </cell>
          <cell r="L799">
            <v>15.272</v>
          </cell>
          <cell r="M799">
            <v>13.480033000000001</v>
          </cell>
          <cell r="N799">
            <v>1.7919670000000001</v>
          </cell>
          <cell r="O799">
            <v>11.733676008381352</v>
          </cell>
        </row>
        <row r="800">
          <cell r="F800">
            <v>102029</v>
          </cell>
          <cell r="G800" t="str">
            <v>11 KV THAVKI IND (LAXMI TEX:2)</v>
          </cell>
          <cell r="H800" t="str">
            <v>INDU</v>
          </cell>
          <cell r="I800" t="str">
            <v>LT</v>
          </cell>
          <cell r="J800">
            <v>5.44</v>
          </cell>
          <cell r="K800">
            <v>1.1499999999999999</v>
          </cell>
          <cell r="L800">
            <v>16.818519999999999</v>
          </cell>
          <cell r="M800">
            <v>15.857182</v>
          </cell>
          <cell r="N800">
            <v>0.96133800000000003</v>
          </cell>
          <cell r="O800">
            <v>5.7159488468664303</v>
          </cell>
        </row>
        <row r="801">
          <cell r="F801">
            <v>102030</v>
          </cell>
          <cell r="G801" t="str">
            <v xml:space="preserve">11 KV TALANGPUR               </v>
          </cell>
          <cell r="H801" t="str">
            <v xml:space="preserve">JGY </v>
          </cell>
          <cell r="I801" t="str">
            <v>LT</v>
          </cell>
          <cell r="J801">
            <v>10.81</v>
          </cell>
          <cell r="K801">
            <v>17.850000000000001</v>
          </cell>
          <cell r="L801">
            <v>8.3143229999999999</v>
          </cell>
          <cell r="M801">
            <v>5.590484</v>
          </cell>
          <cell r="N801">
            <v>2.7238389999999999</v>
          </cell>
          <cell r="O801">
            <v>32.76080325481702</v>
          </cell>
        </row>
        <row r="802">
          <cell r="F802">
            <v>102032</v>
          </cell>
          <cell r="G802" t="str">
            <v xml:space="preserve">11 KV MADHUSUDAN              </v>
          </cell>
          <cell r="H802" t="str">
            <v>GIDC</v>
          </cell>
          <cell r="I802" t="str">
            <v>MX</v>
          </cell>
          <cell r="J802">
            <v>4.97</v>
          </cell>
          <cell r="K802">
            <v>-0.49</v>
          </cell>
          <cell r="L802">
            <v>5.1230000000000002</v>
          </cell>
          <cell r="M802">
            <v>4.7374470000000004</v>
          </cell>
          <cell r="N802">
            <v>0.38555299999999998</v>
          </cell>
          <cell r="O802">
            <v>7.5259223111458127</v>
          </cell>
        </row>
        <row r="803">
          <cell r="F803">
            <v>102033</v>
          </cell>
          <cell r="G803" t="str">
            <v xml:space="preserve">11 KV BHIVANDI                </v>
          </cell>
          <cell r="H803" t="str">
            <v>GIDC</v>
          </cell>
          <cell r="I803" t="str">
            <v>MX</v>
          </cell>
          <cell r="J803">
            <v>5.19</v>
          </cell>
          <cell r="K803">
            <v>1.55</v>
          </cell>
          <cell r="L803">
            <v>7.8339999999999996</v>
          </cell>
          <cell r="M803">
            <v>7.1040789999999996</v>
          </cell>
          <cell r="N803">
            <v>0.72992100000000004</v>
          </cell>
          <cell r="O803">
            <v>9.3173474597906569</v>
          </cell>
        </row>
        <row r="804">
          <cell r="F804">
            <v>102034</v>
          </cell>
          <cell r="G804" t="str">
            <v xml:space="preserve">11 KV GULSHAN (16-B)          </v>
          </cell>
          <cell r="H804" t="str">
            <v>INDU</v>
          </cell>
          <cell r="I804" t="str">
            <v>MX</v>
          </cell>
          <cell r="J804">
            <v>3.5</v>
          </cell>
          <cell r="K804">
            <v>0</v>
          </cell>
          <cell r="L804">
            <v>5.2629999999999999</v>
          </cell>
          <cell r="M804">
            <v>4.837593</v>
          </cell>
          <cell r="N804">
            <v>0.42540699999999998</v>
          </cell>
          <cell r="O804">
            <v>8.0829754892646779</v>
          </cell>
        </row>
        <row r="805">
          <cell r="F805">
            <v>102101</v>
          </cell>
          <cell r="G805" t="str">
            <v xml:space="preserve">11 KV ADAJAN TOWN             </v>
          </cell>
          <cell r="H805" t="str">
            <v>URBN</v>
          </cell>
          <cell r="I805" t="str">
            <v>MX</v>
          </cell>
          <cell r="J805">
            <v>5</v>
          </cell>
          <cell r="K805">
            <v>4.51</v>
          </cell>
          <cell r="L805">
            <v>10.215059999999999</v>
          </cell>
          <cell r="M805">
            <v>9.9045360000000002</v>
          </cell>
          <cell r="N805">
            <v>0.31052400000000002</v>
          </cell>
          <cell r="O805">
            <v>3.0398646703984116</v>
          </cell>
        </row>
        <row r="806">
          <cell r="F806">
            <v>102102</v>
          </cell>
          <cell r="G806" t="str">
            <v xml:space="preserve">11 KV RANDER CITY-2           </v>
          </cell>
          <cell r="H806" t="str">
            <v>URBN</v>
          </cell>
          <cell r="I806" t="str">
            <v>MX</v>
          </cell>
          <cell r="J806">
            <v>5.9</v>
          </cell>
          <cell r="K806">
            <v>1.47</v>
          </cell>
          <cell r="L806">
            <v>7.2815599999999998</v>
          </cell>
          <cell r="M806">
            <v>6.6503410000000001</v>
          </cell>
          <cell r="N806">
            <v>0.63121899999999997</v>
          </cell>
          <cell r="O806">
            <v>8.668733073682013</v>
          </cell>
        </row>
        <row r="807">
          <cell r="F807">
            <v>102103</v>
          </cell>
          <cell r="G807" t="str">
            <v xml:space="preserve">11 KV L.P.SAVANI              </v>
          </cell>
          <cell r="H807" t="str">
            <v>URBN</v>
          </cell>
          <cell r="I807" t="str">
            <v>LT</v>
          </cell>
          <cell r="J807">
            <v>3.9</v>
          </cell>
          <cell r="K807">
            <v>-1.3</v>
          </cell>
          <cell r="L807">
            <v>5.3254630000000001</v>
          </cell>
          <cell r="M807">
            <v>5.1913340000000003</v>
          </cell>
          <cell r="N807">
            <v>0.134129</v>
          </cell>
          <cell r="O807">
            <v>2.5186354688784807</v>
          </cell>
        </row>
        <row r="808">
          <cell r="F808">
            <v>102104</v>
          </cell>
          <cell r="G808" t="str">
            <v xml:space="preserve">11 KV C.K.PARK                </v>
          </cell>
          <cell r="H808" t="str">
            <v>URBN</v>
          </cell>
          <cell r="I808" t="str">
            <v>MX</v>
          </cell>
          <cell r="J808">
            <v>4.8</v>
          </cell>
          <cell r="K808">
            <v>-2.02</v>
          </cell>
          <cell r="L808">
            <v>3.0972</v>
          </cell>
          <cell r="M808">
            <v>2.9040020000000002</v>
          </cell>
          <cell r="N808">
            <v>0.19319800000000001</v>
          </cell>
          <cell r="O808">
            <v>6.237827715355805</v>
          </cell>
        </row>
        <row r="809">
          <cell r="F809">
            <v>102109</v>
          </cell>
          <cell r="G809" t="str">
            <v xml:space="preserve">11 KV SHIVDHARA               </v>
          </cell>
          <cell r="H809" t="str">
            <v>URBN</v>
          </cell>
          <cell r="I809" t="str">
            <v>LT</v>
          </cell>
          <cell r="J809">
            <v>5.32</v>
          </cell>
          <cell r="K809">
            <v>1.04</v>
          </cell>
          <cell r="L809">
            <v>6.5407000000000002</v>
          </cell>
          <cell r="M809">
            <v>6.5303370000000003</v>
          </cell>
          <cell r="N809">
            <v>1.0363000000000001E-2</v>
          </cell>
          <cell r="O809">
            <v>0.15843869922179582</v>
          </cell>
        </row>
        <row r="810">
          <cell r="F810">
            <v>102110</v>
          </cell>
          <cell r="G810" t="str">
            <v xml:space="preserve">11 KV PAL                     </v>
          </cell>
          <cell r="H810" t="str">
            <v>URBN</v>
          </cell>
          <cell r="I810" t="str">
            <v>MX</v>
          </cell>
          <cell r="J810">
            <v>5.9</v>
          </cell>
          <cell r="K810">
            <v>1.42</v>
          </cell>
          <cell r="L810">
            <v>3.1560000000000001</v>
          </cell>
          <cell r="M810">
            <v>3.0865420000000001</v>
          </cell>
          <cell r="N810">
            <v>6.9458000000000006E-2</v>
          </cell>
          <cell r="O810">
            <v>2.2008238276299115</v>
          </cell>
        </row>
        <row r="811">
          <cell r="F811">
            <v>102112</v>
          </cell>
          <cell r="G811" t="str">
            <v xml:space="preserve">11 KV SARTHAK                 </v>
          </cell>
          <cell r="H811" t="str">
            <v>URBN</v>
          </cell>
          <cell r="I811" t="str">
            <v>MX</v>
          </cell>
          <cell r="J811">
            <v>2.66</v>
          </cell>
          <cell r="K811">
            <v>3.68</v>
          </cell>
          <cell r="L811">
            <v>8.0041569999999993</v>
          </cell>
          <cell r="M811">
            <v>7.7865380000000002</v>
          </cell>
          <cell r="N811">
            <v>0.21761900000000001</v>
          </cell>
          <cell r="O811">
            <v>2.7188247306993105</v>
          </cell>
        </row>
        <row r="812">
          <cell r="F812">
            <v>102114</v>
          </cell>
          <cell r="G812" t="str">
            <v xml:space="preserve">11 KV GREEN CITY              </v>
          </cell>
          <cell r="H812" t="str">
            <v>URBN</v>
          </cell>
          <cell r="I812" t="str">
            <v>LT</v>
          </cell>
          <cell r="J812">
            <v>4.2300000000000004</v>
          </cell>
          <cell r="K812">
            <v>4.33</v>
          </cell>
          <cell r="L812">
            <v>5.8224099999999996</v>
          </cell>
          <cell r="M812">
            <v>5.4635879999999997</v>
          </cell>
          <cell r="N812">
            <v>0.35882199999999997</v>
          </cell>
          <cell r="O812">
            <v>6.1627745212034188</v>
          </cell>
        </row>
        <row r="813">
          <cell r="F813">
            <v>102115</v>
          </cell>
          <cell r="G813" t="str">
            <v xml:space="preserve">11 KV JOGANI NAGAR            </v>
          </cell>
          <cell r="H813" t="str">
            <v>URBN</v>
          </cell>
          <cell r="I813" t="str">
            <v>LT</v>
          </cell>
          <cell r="J813">
            <v>5.43</v>
          </cell>
          <cell r="K813">
            <v>0.41</v>
          </cell>
          <cell r="L813">
            <v>5.9542260000000002</v>
          </cell>
          <cell r="M813">
            <v>5.5718839999999998</v>
          </cell>
          <cell r="N813">
            <v>0.38234200000000002</v>
          </cell>
          <cell r="O813">
            <v>6.4213551853758997</v>
          </cell>
        </row>
        <row r="814">
          <cell r="F814">
            <v>102116</v>
          </cell>
          <cell r="G814" t="str">
            <v xml:space="preserve">11 KV RAJHANS                 </v>
          </cell>
          <cell r="H814" t="str">
            <v>URBN</v>
          </cell>
          <cell r="I814" t="str">
            <v>LT</v>
          </cell>
          <cell r="J814">
            <v>8.17</v>
          </cell>
          <cell r="K814">
            <v>-1.23</v>
          </cell>
          <cell r="L814">
            <v>12.46194</v>
          </cell>
          <cell r="M814">
            <v>12.091989</v>
          </cell>
          <cell r="N814">
            <v>0.36995099999999997</v>
          </cell>
          <cell r="O814">
            <v>2.9686469361913153</v>
          </cell>
        </row>
        <row r="815">
          <cell r="F815">
            <v>102117</v>
          </cell>
          <cell r="G815" t="str">
            <v xml:space="preserve">11 KV TGB                     </v>
          </cell>
          <cell r="H815" t="str">
            <v>URBN</v>
          </cell>
          <cell r="I815" t="str">
            <v>LT</v>
          </cell>
          <cell r="J815">
            <v>4.5999999999999996</v>
          </cell>
          <cell r="K815">
            <v>1.87</v>
          </cell>
          <cell r="L815">
            <v>5.7664600000000004</v>
          </cell>
          <cell r="M815">
            <v>5.5021740000000001</v>
          </cell>
          <cell r="N815">
            <v>0.26428600000000002</v>
          </cell>
          <cell r="O815">
            <v>4.583158471575282</v>
          </cell>
        </row>
        <row r="816">
          <cell r="F816">
            <v>102118</v>
          </cell>
          <cell r="G816" t="str">
            <v xml:space="preserve">11 KV SANSKRUTI               </v>
          </cell>
          <cell r="H816" t="str">
            <v>URBN</v>
          </cell>
          <cell r="I816" t="str">
            <v>MX</v>
          </cell>
          <cell r="J816">
            <v>9.8000000000000007</v>
          </cell>
          <cell r="K816">
            <v>-2.66</v>
          </cell>
          <cell r="L816">
            <v>9.2558089999999993</v>
          </cell>
          <cell r="M816">
            <v>8.4826800000000002</v>
          </cell>
          <cell r="N816">
            <v>0.77312899999999996</v>
          </cell>
          <cell r="O816">
            <v>8.3529057265550755</v>
          </cell>
        </row>
        <row r="817">
          <cell r="F817">
            <v>102120</v>
          </cell>
          <cell r="G817" t="str">
            <v xml:space="preserve">11 KV RAMDEV                  </v>
          </cell>
          <cell r="H817" t="str">
            <v>URBN</v>
          </cell>
          <cell r="I817" t="str">
            <v>LT</v>
          </cell>
          <cell r="J817">
            <v>4.13</v>
          </cell>
          <cell r="K817">
            <v>5.33</v>
          </cell>
          <cell r="L817">
            <v>6.5097719999999999</v>
          </cell>
          <cell r="M817">
            <v>6.1495230000000003</v>
          </cell>
          <cell r="N817">
            <v>0.36024899999999999</v>
          </cell>
          <cell r="O817">
            <v>5.5339726183958513</v>
          </cell>
        </row>
        <row r="818">
          <cell r="F818">
            <v>102121</v>
          </cell>
          <cell r="G818" t="str">
            <v xml:space="preserve">11 KV SHUBHAM                 </v>
          </cell>
          <cell r="H818" t="str">
            <v>URBN</v>
          </cell>
          <cell r="I818" t="str">
            <v>LT</v>
          </cell>
          <cell r="J818">
            <v>8.9</v>
          </cell>
          <cell r="K818">
            <v>0</v>
          </cell>
          <cell r="L818">
            <v>2.2984599999999999</v>
          </cell>
          <cell r="M818">
            <v>2.11558</v>
          </cell>
          <cell r="N818">
            <v>0.18287999999999999</v>
          </cell>
          <cell r="O818">
            <v>7.9566318317482141</v>
          </cell>
        </row>
        <row r="819">
          <cell r="F819">
            <v>102401</v>
          </cell>
          <cell r="G819" t="str">
            <v xml:space="preserve">11 KV C.P.M.NO-1              </v>
          </cell>
          <cell r="H819" t="str">
            <v>URBN</v>
          </cell>
          <cell r="I819" t="str">
            <v>LT</v>
          </cell>
          <cell r="J819">
            <v>3.48</v>
          </cell>
          <cell r="K819">
            <v>7.2</v>
          </cell>
          <cell r="L819">
            <v>1.28752</v>
          </cell>
          <cell r="M819">
            <v>1.1972160000000001</v>
          </cell>
          <cell r="N819">
            <v>9.0303999999999995E-2</v>
          </cell>
          <cell r="O819">
            <v>7.0137939604821673</v>
          </cell>
        </row>
        <row r="820">
          <cell r="F820">
            <v>102403</v>
          </cell>
          <cell r="G820" t="str">
            <v xml:space="preserve">11 KV PATHARDA(P.W.D)         </v>
          </cell>
          <cell r="H820" t="str">
            <v xml:space="preserve">JGY </v>
          </cell>
          <cell r="I820" t="str">
            <v>LT</v>
          </cell>
          <cell r="J820">
            <v>4.9800000000000004</v>
          </cell>
          <cell r="K820">
            <v>24.73</v>
          </cell>
          <cell r="L820">
            <v>2.53363</v>
          </cell>
          <cell r="M820">
            <v>1.9238729999999999</v>
          </cell>
          <cell r="N820">
            <v>0.60975699999999999</v>
          </cell>
          <cell r="O820">
            <v>24.066536945015649</v>
          </cell>
        </row>
        <row r="821">
          <cell r="F821">
            <v>102406</v>
          </cell>
          <cell r="G821" t="str">
            <v xml:space="preserve">11 KV LIMBI                   </v>
          </cell>
          <cell r="H821" t="str">
            <v xml:space="preserve">JGY </v>
          </cell>
          <cell r="I821" t="str">
            <v>LT</v>
          </cell>
          <cell r="J821">
            <v>11.64</v>
          </cell>
          <cell r="K821">
            <v>63.06</v>
          </cell>
          <cell r="L821">
            <v>3.2116600000000002</v>
          </cell>
          <cell r="M821">
            <v>1.3943080000000001</v>
          </cell>
          <cell r="N821">
            <v>1.8173520000000001</v>
          </cell>
          <cell r="O821">
            <v>56.586064527378362</v>
          </cell>
        </row>
        <row r="822">
          <cell r="F822">
            <v>102407</v>
          </cell>
          <cell r="G822" t="str">
            <v xml:space="preserve">11 KV BHATVADA                </v>
          </cell>
          <cell r="H822" t="str">
            <v>ADOM</v>
          </cell>
          <cell r="I822" t="str">
            <v>LT</v>
          </cell>
          <cell r="J822">
            <v>24.27</v>
          </cell>
          <cell r="K822">
            <v>41.41</v>
          </cell>
          <cell r="L822">
            <v>0.55762999999999996</v>
          </cell>
          <cell r="M822">
            <v>0.36228500000000002</v>
          </cell>
          <cell r="N822">
            <v>0.19534499999999999</v>
          </cell>
          <cell r="O822">
            <v>35.031293151372772</v>
          </cell>
        </row>
        <row r="823">
          <cell r="F823">
            <v>102408</v>
          </cell>
          <cell r="G823" t="str">
            <v xml:space="preserve">11KV GEB COLONY               </v>
          </cell>
          <cell r="H823" t="str">
            <v xml:space="preserve">JGY </v>
          </cell>
          <cell r="I823" t="str">
            <v>MX</v>
          </cell>
          <cell r="J823">
            <v>12.25</v>
          </cell>
          <cell r="K823">
            <v>0</v>
          </cell>
          <cell r="L823">
            <v>0</v>
          </cell>
          <cell r="M823">
            <v>0</v>
          </cell>
          <cell r="N823">
            <v>0</v>
          </cell>
          <cell r="O823">
            <v>0</v>
          </cell>
        </row>
        <row r="824">
          <cell r="F824">
            <v>102501</v>
          </cell>
          <cell r="G824" t="str">
            <v xml:space="preserve">11 KV VALOD (T)               </v>
          </cell>
          <cell r="H824" t="str">
            <v>URBN</v>
          </cell>
          <cell r="I824" t="str">
            <v>MX</v>
          </cell>
          <cell r="J824">
            <v>12.31</v>
          </cell>
          <cell r="K824">
            <v>0.26</v>
          </cell>
          <cell r="L824">
            <v>6.4897580000000001</v>
          </cell>
          <cell r="M824">
            <v>6.4341619999999997</v>
          </cell>
          <cell r="N824">
            <v>5.5596E-2</v>
          </cell>
          <cell r="O824">
            <v>0.85667292986887955</v>
          </cell>
        </row>
        <row r="825">
          <cell r="F825">
            <v>102502</v>
          </cell>
          <cell r="G825" t="str">
            <v xml:space="preserve">11 KV GOLAN                   </v>
          </cell>
          <cell r="H825" t="str">
            <v>ADOM</v>
          </cell>
          <cell r="I825" t="str">
            <v>LT</v>
          </cell>
          <cell r="J825">
            <v>19.28</v>
          </cell>
          <cell r="K825">
            <v>0.12</v>
          </cell>
          <cell r="L825">
            <v>3.093</v>
          </cell>
          <cell r="M825">
            <v>2.477449</v>
          </cell>
          <cell r="N825">
            <v>0.61555099999999996</v>
          </cell>
          <cell r="O825">
            <v>19.901422567086971</v>
          </cell>
        </row>
        <row r="826">
          <cell r="F826">
            <v>102503</v>
          </cell>
          <cell r="G826" t="str">
            <v xml:space="preserve">11 KV BAJIPURA                </v>
          </cell>
          <cell r="H826" t="str">
            <v>ADOM</v>
          </cell>
          <cell r="I826" t="str">
            <v>LT</v>
          </cell>
          <cell r="J826">
            <v>33.549999999999997</v>
          </cell>
          <cell r="K826">
            <v>-1.07</v>
          </cell>
          <cell r="L826">
            <v>5.35276</v>
          </cell>
          <cell r="M826">
            <v>5.2465820000000001</v>
          </cell>
          <cell r="N826">
            <v>0.10617799999999999</v>
          </cell>
          <cell r="O826">
            <v>1.9836121925884964</v>
          </cell>
        </row>
        <row r="827">
          <cell r="F827">
            <v>102504</v>
          </cell>
          <cell r="G827" t="str">
            <v xml:space="preserve">11 KV SUMUL                   </v>
          </cell>
          <cell r="H827" t="str">
            <v xml:space="preserve">JGY </v>
          </cell>
          <cell r="I827" t="str">
            <v>MX</v>
          </cell>
          <cell r="J827">
            <v>12.68</v>
          </cell>
          <cell r="K827">
            <v>28.64</v>
          </cell>
          <cell r="L827">
            <v>2.9489860000000001</v>
          </cell>
          <cell r="M827">
            <v>2.4367239999999999</v>
          </cell>
          <cell r="N827">
            <v>0.512262</v>
          </cell>
          <cell r="O827">
            <v>17.370784398433901</v>
          </cell>
        </row>
        <row r="828">
          <cell r="F828">
            <v>102505</v>
          </cell>
          <cell r="G828" t="str">
            <v xml:space="preserve">11 KV MANEKPOR                </v>
          </cell>
          <cell r="H828" t="str">
            <v>ADOM</v>
          </cell>
          <cell r="I828" t="str">
            <v>LT</v>
          </cell>
          <cell r="J828">
            <v>18.260000000000002</v>
          </cell>
          <cell r="K828">
            <v>26.36</v>
          </cell>
          <cell r="L828">
            <v>1.52904</v>
          </cell>
          <cell r="M828">
            <v>0.92213599999999996</v>
          </cell>
          <cell r="N828">
            <v>0.606904</v>
          </cell>
          <cell r="O828">
            <v>39.691832783969026</v>
          </cell>
        </row>
        <row r="829">
          <cell r="F829">
            <v>102506</v>
          </cell>
          <cell r="G829" t="str">
            <v xml:space="preserve">11 KV VEDCHHI                 </v>
          </cell>
          <cell r="H829" t="str">
            <v xml:space="preserve">JGY </v>
          </cell>
          <cell r="I829" t="str">
            <v>LT</v>
          </cell>
          <cell r="J829">
            <v>22.55</v>
          </cell>
          <cell r="K829">
            <v>24.41</v>
          </cell>
          <cell r="L829">
            <v>3.5498599999999998</v>
          </cell>
          <cell r="M829">
            <v>2.3468939999999998</v>
          </cell>
          <cell r="N829">
            <v>1.202966</v>
          </cell>
          <cell r="O829">
            <v>33.887702613624199</v>
          </cell>
        </row>
        <row r="830">
          <cell r="F830">
            <v>102507</v>
          </cell>
          <cell r="G830" t="str">
            <v xml:space="preserve">11KV NANSAD                   </v>
          </cell>
          <cell r="H830" t="str">
            <v>ADOM</v>
          </cell>
          <cell r="I830" t="str">
            <v>LT</v>
          </cell>
          <cell r="J830">
            <v>9.5500000000000007</v>
          </cell>
          <cell r="K830">
            <v>6.03</v>
          </cell>
          <cell r="L830">
            <v>1.69713</v>
          </cell>
          <cell r="M830">
            <v>1.5642180000000001</v>
          </cell>
          <cell r="N830">
            <v>0.132912</v>
          </cell>
          <cell r="O830">
            <v>7.8315744816248607</v>
          </cell>
        </row>
        <row r="831">
          <cell r="F831">
            <v>102508</v>
          </cell>
          <cell r="G831" t="str">
            <v xml:space="preserve">11KV SIKER  ADOM              </v>
          </cell>
          <cell r="H831" t="str">
            <v>ADOM</v>
          </cell>
          <cell r="I831" t="str">
            <v>LT</v>
          </cell>
          <cell r="J831">
            <v>21.9</v>
          </cell>
          <cell r="K831">
            <v>37.06</v>
          </cell>
          <cell r="L831">
            <v>2.6594199999999999</v>
          </cell>
          <cell r="M831">
            <v>1.8647100000000001</v>
          </cell>
          <cell r="N831">
            <v>0.79471000000000003</v>
          </cell>
          <cell r="O831">
            <v>29.882831594859031</v>
          </cell>
        </row>
        <row r="832">
          <cell r="F832">
            <v>102509</v>
          </cell>
          <cell r="G832" t="str">
            <v xml:space="preserve">11 KV UVA                     </v>
          </cell>
          <cell r="H832" t="str">
            <v>ADOM</v>
          </cell>
          <cell r="I832" t="str">
            <v>LT</v>
          </cell>
          <cell r="J832">
            <v>18.079999999999998</v>
          </cell>
          <cell r="K832">
            <v>13.29</v>
          </cell>
          <cell r="L832">
            <v>0.696824</v>
          </cell>
          <cell r="M832">
            <v>0.51779699999999995</v>
          </cell>
          <cell r="N832">
            <v>0.17902699999999999</v>
          </cell>
          <cell r="O832">
            <v>25.691853323077275</v>
          </cell>
        </row>
        <row r="833">
          <cell r="F833">
            <v>102511</v>
          </cell>
          <cell r="G833" t="str">
            <v xml:space="preserve">11 KV RUPVADA                 </v>
          </cell>
          <cell r="H833" t="str">
            <v>ADOM</v>
          </cell>
          <cell r="I833" t="str">
            <v>LT</v>
          </cell>
          <cell r="J833">
            <v>19.38</v>
          </cell>
          <cell r="K833">
            <v>44.38</v>
          </cell>
          <cell r="L833">
            <v>1.82334</v>
          </cell>
          <cell r="M833">
            <v>1.098757</v>
          </cell>
          <cell r="N833">
            <v>0.72458299999999998</v>
          </cell>
          <cell r="O833">
            <v>39.739324536290546</v>
          </cell>
        </row>
        <row r="834">
          <cell r="F834">
            <v>102512</v>
          </cell>
          <cell r="G834" t="str">
            <v xml:space="preserve">11 KV BUTWADA                 </v>
          </cell>
          <cell r="H834" t="str">
            <v xml:space="preserve">JGY </v>
          </cell>
          <cell r="I834" t="str">
            <v>LT</v>
          </cell>
          <cell r="J834">
            <v>25.11</v>
          </cell>
          <cell r="K834">
            <v>28.11</v>
          </cell>
          <cell r="L834">
            <v>1.48522</v>
          </cell>
          <cell r="M834">
            <v>0.96447700000000003</v>
          </cell>
          <cell r="N834">
            <v>0.52074299999999996</v>
          </cell>
          <cell r="O834">
            <v>35.061674364740576</v>
          </cell>
        </row>
        <row r="835">
          <cell r="F835">
            <v>102601</v>
          </cell>
          <cell r="G835" t="str">
            <v xml:space="preserve">11KV SPECTRUM                 </v>
          </cell>
          <cell r="H835" t="str">
            <v>INDU</v>
          </cell>
          <cell r="I835" t="str">
            <v>MX</v>
          </cell>
          <cell r="J835">
            <v>3.88</v>
          </cell>
          <cell r="K835">
            <v>-1.45</v>
          </cell>
          <cell r="L835">
            <v>1.1443000000000001</v>
          </cell>
          <cell r="M835">
            <v>1.1227510000000001</v>
          </cell>
          <cell r="N835">
            <v>2.1548999999999999E-2</v>
          </cell>
          <cell r="O835">
            <v>1.8831600104867605</v>
          </cell>
        </row>
        <row r="836">
          <cell r="F836">
            <v>102602</v>
          </cell>
          <cell r="G836" t="str">
            <v xml:space="preserve">11KV SHREE UMIYA              </v>
          </cell>
          <cell r="H836" t="str">
            <v>INDU</v>
          </cell>
          <cell r="I836" t="str">
            <v>MX</v>
          </cell>
          <cell r="J836">
            <v>5.36</v>
          </cell>
          <cell r="K836">
            <v>-3.79</v>
          </cell>
          <cell r="L836">
            <v>7.7798600000000002</v>
          </cell>
          <cell r="M836">
            <v>7.5824429999999996</v>
          </cell>
          <cell r="N836">
            <v>0.19741700000000001</v>
          </cell>
          <cell r="O836">
            <v>2.5375392359245539</v>
          </cell>
        </row>
        <row r="837">
          <cell r="F837">
            <v>102603</v>
          </cell>
          <cell r="G837" t="str">
            <v xml:space="preserve">11KV BHUTPORE(LINGAD)         </v>
          </cell>
          <cell r="H837" t="str">
            <v>ADOM</v>
          </cell>
          <cell r="I837" t="str">
            <v>LT</v>
          </cell>
          <cell r="J837">
            <v>9.56</v>
          </cell>
          <cell r="K837">
            <v>-14.32</v>
          </cell>
          <cell r="L837">
            <v>1.8836200000000001</v>
          </cell>
          <cell r="M837">
            <v>1.431819</v>
          </cell>
          <cell r="N837">
            <v>0.45180100000000001</v>
          </cell>
          <cell r="O837">
            <v>23.985782695023413</v>
          </cell>
        </row>
        <row r="838">
          <cell r="F838">
            <v>102604</v>
          </cell>
          <cell r="G838" t="str">
            <v xml:space="preserve">11KV DHAMDOD                  </v>
          </cell>
          <cell r="H838" t="str">
            <v>ADOM</v>
          </cell>
          <cell r="I838" t="str">
            <v>LT</v>
          </cell>
          <cell r="J838">
            <v>14.85</v>
          </cell>
          <cell r="K838">
            <v>-18.62</v>
          </cell>
          <cell r="L838">
            <v>4.3125999999999998</v>
          </cell>
          <cell r="M838">
            <v>3.3690310000000001</v>
          </cell>
          <cell r="N838">
            <v>0.94356899999999999</v>
          </cell>
          <cell r="O838">
            <v>21.879353522237164</v>
          </cell>
        </row>
        <row r="839">
          <cell r="F839">
            <v>102605</v>
          </cell>
          <cell r="G839" t="str">
            <v xml:space="preserve">11KV PUNI                     </v>
          </cell>
          <cell r="H839" t="str">
            <v xml:space="preserve">JGY </v>
          </cell>
          <cell r="I839" t="str">
            <v>LT</v>
          </cell>
          <cell r="J839">
            <v>4.6500000000000004</v>
          </cell>
          <cell r="K839">
            <v>8.5</v>
          </cell>
          <cell r="L839">
            <v>3.5812400000000002</v>
          </cell>
          <cell r="M839">
            <v>3.0703230000000001</v>
          </cell>
          <cell r="N839">
            <v>0.51091699999999995</v>
          </cell>
          <cell r="O839">
            <v>14.266483117579385</v>
          </cell>
        </row>
        <row r="840">
          <cell r="F840">
            <v>102607</v>
          </cell>
          <cell r="G840" t="str">
            <v xml:space="preserve">11 KV ENA                     </v>
          </cell>
          <cell r="H840" t="str">
            <v xml:space="preserve">JGY </v>
          </cell>
          <cell r="I840" t="str">
            <v>LT</v>
          </cell>
          <cell r="J840">
            <v>5.22</v>
          </cell>
          <cell r="K840">
            <v>8.34</v>
          </cell>
          <cell r="L840">
            <v>4.29514</v>
          </cell>
          <cell r="M840">
            <v>3.6682419999999998</v>
          </cell>
          <cell r="N840">
            <v>0.62689799999999996</v>
          </cell>
          <cell r="O840">
            <v>14.595519587254431</v>
          </cell>
        </row>
        <row r="841">
          <cell r="F841">
            <v>102609</v>
          </cell>
          <cell r="G841" t="str">
            <v xml:space="preserve">11 KV LAXMI NAYAN             </v>
          </cell>
          <cell r="H841" t="str">
            <v>INDU</v>
          </cell>
          <cell r="I841" t="str">
            <v>LT</v>
          </cell>
          <cell r="J841">
            <v>2.4900000000000002</v>
          </cell>
          <cell r="K841">
            <v>-1.24</v>
          </cell>
          <cell r="L841">
            <v>6.4890800000000004</v>
          </cell>
          <cell r="M841">
            <v>6.284179</v>
          </cell>
          <cell r="N841">
            <v>0.204901</v>
          </cell>
          <cell r="O841">
            <v>3.1576278917812695</v>
          </cell>
        </row>
        <row r="842">
          <cell r="F842">
            <v>102610</v>
          </cell>
          <cell r="G842" t="str">
            <v xml:space="preserve">11 KV VIRDEV(NIDHI)           </v>
          </cell>
          <cell r="H842" t="str">
            <v>INDU</v>
          </cell>
          <cell r="I842" t="str">
            <v>MX</v>
          </cell>
          <cell r="J842">
            <v>2.2000000000000002</v>
          </cell>
          <cell r="K842">
            <v>-1.86</v>
          </cell>
          <cell r="L842">
            <v>9.7474600000000002</v>
          </cell>
          <cell r="M842">
            <v>9.4515510000000003</v>
          </cell>
          <cell r="N842">
            <v>0.29590899999999998</v>
          </cell>
          <cell r="O842">
            <v>3.0357549556499848</v>
          </cell>
        </row>
        <row r="843">
          <cell r="F843">
            <v>102611</v>
          </cell>
          <cell r="G843" t="str">
            <v xml:space="preserve">11 KV PALSANA TOWN            </v>
          </cell>
          <cell r="H843" t="str">
            <v>URBN</v>
          </cell>
          <cell r="I843" t="str">
            <v>MX</v>
          </cell>
          <cell r="J843">
            <v>6.15</v>
          </cell>
          <cell r="K843">
            <v>7.64</v>
          </cell>
          <cell r="L843">
            <v>5.5893499999999996</v>
          </cell>
          <cell r="M843">
            <v>5.1527209999999997</v>
          </cell>
          <cell r="N843">
            <v>0.43662899999999999</v>
          </cell>
          <cell r="O843">
            <v>7.8118028035460298</v>
          </cell>
        </row>
        <row r="844">
          <cell r="F844">
            <v>102612</v>
          </cell>
          <cell r="G844" t="str">
            <v xml:space="preserve">11 KV KANVAV                  </v>
          </cell>
          <cell r="H844" t="str">
            <v>ADOM</v>
          </cell>
          <cell r="I844" t="str">
            <v>LT</v>
          </cell>
          <cell r="J844">
            <v>9.9499999999999993</v>
          </cell>
          <cell r="K844">
            <v>-48.6</v>
          </cell>
          <cell r="L844">
            <v>2.08114</v>
          </cell>
          <cell r="M844">
            <v>1.5003470000000001</v>
          </cell>
          <cell r="N844">
            <v>0.580793</v>
          </cell>
          <cell r="O844">
            <v>27.907444958051837</v>
          </cell>
        </row>
        <row r="845">
          <cell r="F845">
            <v>102614</v>
          </cell>
          <cell r="G845" t="str">
            <v xml:space="preserve">11 KV MONYPRINT               </v>
          </cell>
          <cell r="H845" t="str">
            <v>INDU</v>
          </cell>
          <cell r="I845" t="str">
            <v>LT</v>
          </cell>
          <cell r="J845">
            <v>7.98</v>
          </cell>
          <cell r="K845">
            <v>-1.1100000000000001</v>
          </cell>
          <cell r="L845">
            <v>10.84</v>
          </cell>
          <cell r="M845">
            <v>10.448852</v>
          </cell>
          <cell r="N845">
            <v>0.391148</v>
          </cell>
          <cell r="O845">
            <v>3.6083763837638378</v>
          </cell>
        </row>
        <row r="846">
          <cell r="F846">
            <v>102615</v>
          </cell>
          <cell r="G846" t="str">
            <v xml:space="preserve">11 KV TUNDI                   </v>
          </cell>
          <cell r="H846" t="str">
            <v>ADOM</v>
          </cell>
          <cell r="I846" t="str">
            <v>LT</v>
          </cell>
          <cell r="J846">
            <v>9.18</v>
          </cell>
          <cell r="K846">
            <v>-11.68</v>
          </cell>
          <cell r="L846">
            <v>2.2010200000000002</v>
          </cell>
          <cell r="M846">
            <v>1.5507249999999999</v>
          </cell>
          <cell r="N846">
            <v>0.65029499999999996</v>
          </cell>
          <cell r="O846">
            <v>29.54516542330374</v>
          </cell>
        </row>
        <row r="847">
          <cell r="F847">
            <v>102616</v>
          </cell>
          <cell r="G847" t="str">
            <v xml:space="preserve">11KV MAKHINGA                 </v>
          </cell>
          <cell r="H847" t="str">
            <v>ADOM</v>
          </cell>
          <cell r="I847" t="str">
            <v>LT</v>
          </cell>
          <cell r="J847">
            <v>14.2</v>
          </cell>
          <cell r="K847">
            <v>-72.599999999999994</v>
          </cell>
          <cell r="L847">
            <v>1.8796200000000001</v>
          </cell>
          <cell r="M847">
            <v>1.33714</v>
          </cell>
          <cell r="N847">
            <v>0.54247999999999996</v>
          </cell>
          <cell r="O847">
            <v>28.861152786201465</v>
          </cell>
        </row>
        <row r="848">
          <cell r="F848">
            <v>102701</v>
          </cell>
          <cell r="G848" t="str">
            <v xml:space="preserve">11 KV LASKANA                 </v>
          </cell>
          <cell r="H848" t="str">
            <v xml:space="preserve">JGY </v>
          </cell>
          <cell r="I848" t="str">
            <v>LT</v>
          </cell>
          <cell r="J848">
            <v>2.97</v>
          </cell>
          <cell r="K848">
            <v>1.22</v>
          </cell>
          <cell r="L848">
            <v>5.3967999999999998</v>
          </cell>
          <cell r="M848">
            <v>4.6034230000000003</v>
          </cell>
          <cell r="N848">
            <v>0.793377</v>
          </cell>
          <cell r="O848">
            <v>14.700878298250815</v>
          </cell>
        </row>
        <row r="849">
          <cell r="F849">
            <v>102702</v>
          </cell>
          <cell r="G849" t="str">
            <v xml:space="preserve">11 KV KALATHIA                </v>
          </cell>
          <cell r="H849" t="str">
            <v>INDU</v>
          </cell>
          <cell r="I849" t="str">
            <v>MX</v>
          </cell>
          <cell r="J849">
            <v>3.83</v>
          </cell>
          <cell r="K849">
            <v>0.2</v>
          </cell>
          <cell r="L849">
            <v>10.680020000000001</v>
          </cell>
          <cell r="M849">
            <v>9.6740429999999993</v>
          </cell>
          <cell r="N849">
            <v>1.0059769999999999</v>
          </cell>
          <cell r="O849">
            <v>9.4192426605942678</v>
          </cell>
        </row>
        <row r="850">
          <cell r="F850">
            <v>102703</v>
          </cell>
          <cell r="G850" t="str">
            <v xml:space="preserve">11 KV MARUTI                  </v>
          </cell>
          <cell r="H850" t="str">
            <v>INDU</v>
          </cell>
          <cell r="I850" t="str">
            <v>LT</v>
          </cell>
          <cell r="J850">
            <v>3.7</v>
          </cell>
          <cell r="K850">
            <v>0.18</v>
          </cell>
          <cell r="L850">
            <v>11.9481</v>
          </cell>
          <cell r="M850">
            <v>10.820674</v>
          </cell>
          <cell r="N850">
            <v>1.127426</v>
          </cell>
          <cell r="O850">
            <v>9.4360274855416346</v>
          </cell>
        </row>
        <row r="851">
          <cell r="F851">
            <v>102704</v>
          </cell>
          <cell r="G851" t="str">
            <v xml:space="preserve">11 KV KHADSAD                 </v>
          </cell>
          <cell r="H851" t="str">
            <v>ADOM</v>
          </cell>
          <cell r="I851" t="str">
            <v>LT</v>
          </cell>
          <cell r="J851">
            <v>4.55</v>
          </cell>
          <cell r="K851">
            <v>5.97</v>
          </cell>
          <cell r="L851">
            <v>3.9822799999999998</v>
          </cell>
          <cell r="M851">
            <v>3.5018289999999999</v>
          </cell>
          <cell r="N851">
            <v>0.48045100000000002</v>
          </cell>
          <cell r="O851">
            <v>12.064721717207227</v>
          </cell>
        </row>
        <row r="852">
          <cell r="F852">
            <v>102705</v>
          </cell>
          <cell r="G852" t="str">
            <v xml:space="preserve">11 KV SHIV                    </v>
          </cell>
          <cell r="H852" t="str">
            <v>INDU</v>
          </cell>
          <cell r="I852" t="str">
            <v>LT</v>
          </cell>
          <cell r="J852">
            <v>5.28</v>
          </cell>
          <cell r="K852">
            <v>0.14000000000000001</v>
          </cell>
          <cell r="L852">
            <v>8.5010399999999997</v>
          </cell>
          <cell r="M852">
            <v>7.6904139999999996</v>
          </cell>
          <cell r="N852">
            <v>0.81062599999999996</v>
          </cell>
          <cell r="O852">
            <v>9.5356097606881036</v>
          </cell>
        </row>
        <row r="853">
          <cell r="F853">
            <v>102706</v>
          </cell>
          <cell r="G853" t="str">
            <v xml:space="preserve">11KV KRISHNA                  </v>
          </cell>
          <cell r="H853" t="str">
            <v>INDU</v>
          </cell>
          <cell r="I853" t="str">
            <v>LT</v>
          </cell>
          <cell r="J853">
            <v>3.89</v>
          </cell>
          <cell r="K853">
            <v>0.11</v>
          </cell>
          <cell r="L853">
            <v>10.260120000000001</v>
          </cell>
          <cell r="M853">
            <v>9.2849059999999994</v>
          </cell>
          <cell r="N853">
            <v>0.97521400000000003</v>
          </cell>
          <cell r="O853">
            <v>9.504898578184271</v>
          </cell>
        </row>
        <row r="854">
          <cell r="F854">
            <v>102707</v>
          </cell>
          <cell r="G854" t="str">
            <v xml:space="preserve">11KV SHEETAL                  </v>
          </cell>
          <cell r="H854" t="str">
            <v>INDU</v>
          </cell>
          <cell r="I854" t="str">
            <v>LT</v>
          </cell>
          <cell r="J854">
            <v>4.88</v>
          </cell>
          <cell r="K854">
            <v>0.12</v>
          </cell>
          <cell r="L854">
            <v>11.219099999999999</v>
          </cell>
          <cell r="M854">
            <v>10.156931999999999</v>
          </cell>
          <cell r="N854">
            <v>1.062168</v>
          </cell>
          <cell r="O854">
            <v>9.4674973928389985</v>
          </cell>
        </row>
        <row r="855">
          <cell r="F855">
            <v>102708</v>
          </cell>
          <cell r="G855" t="str">
            <v xml:space="preserve">11KV SOMNATH                  </v>
          </cell>
          <cell r="H855" t="str">
            <v>INDU</v>
          </cell>
          <cell r="I855" t="str">
            <v>LT</v>
          </cell>
          <cell r="J855">
            <v>4.3600000000000003</v>
          </cell>
          <cell r="K855">
            <v>0.12</v>
          </cell>
          <cell r="L855">
            <v>10.318720000000001</v>
          </cell>
          <cell r="M855">
            <v>9.3603959999999997</v>
          </cell>
          <cell r="N855">
            <v>0.95832399999999995</v>
          </cell>
          <cell r="O855">
            <v>9.2872371767040871</v>
          </cell>
        </row>
        <row r="856">
          <cell r="F856">
            <v>102709</v>
          </cell>
          <cell r="G856" t="str">
            <v xml:space="preserve">11 KV SANSKRUTI               </v>
          </cell>
          <cell r="H856" t="str">
            <v>INDU</v>
          </cell>
          <cell r="I856" t="str">
            <v>LT</v>
          </cell>
          <cell r="J856">
            <v>4.34</v>
          </cell>
          <cell r="K856">
            <v>0.06</v>
          </cell>
          <cell r="L856">
            <v>8.7276399999999992</v>
          </cell>
          <cell r="M856">
            <v>7.9154270000000002</v>
          </cell>
          <cell r="N856">
            <v>0.81221299999999996</v>
          </cell>
          <cell r="O856">
            <v>9.3062156550911812</v>
          </cell>
        </row>
        <row r="857">
          <cell r="F857">
            <v>102710</v>
          </cell>
          <cell r="G857" t="str">
            <v xml:space="preserve">11 KV SHREE DARSHAN           </v>
          </cell>
          <cell r="H857" t="str">
            <v>INDU</v>
          </cell>
          <cell r="I857" t="str">
            <v>LT</v>
          </cell>
          <cell r="J857">
            <v>4.58</v>
          </cell>
          <cell r="K857">
            <v>0.32</v>
          </cell>
          <cell r="L857">
            <v>11.408818</v>
          </cell>
          <cell r="M857">
            <v>10.338051</v>
          </cell>
          <cell r="N857">
            <v>1.070767</v>
          </cell>
          <cell r="O857">
            <v>9.3854332674953707</v>
          </cell>
        </row>
        <row r="858">
          <cell r="F858">
            <v>102711</v>
          </cell>
          <cell r="G858" t="str">
            <v xml:space="preserve">11 KV RAMDEV                  </v>
          </cell>
          <cell r="H858" t="str">
            <v>INDU</v>
          </cell>
          <cell r="I858" t="str">
            <v>MX</v>
          </cell>
          <cell r="J858">
            <v>2.78</v>
          </cell>
          <cell r="K858">
            <v>0.14000000000000001</v>
          </cell>
          <cell r="L858">
            <v>10.807079999999999</v>
          </cell>
          <cell r="M858">
            <v>9.7685250000000003</v>
          </cell>
          <cell r="N858">
            <v>1.0385549999999999</v>
          </cell>
          <cell r="O858">
            <v>9.6099501437946238</v>
          </cell>
        </row>
        <row r="859">
          <cell r="F859">
            <v>102712</v>
          </cell>
          <cell r="G859" t="str">
            <v xml:space="preserve">11 KV RADHE                   </v>
          </cell>
          <cell r="H859" t="str">
            <v>INDU</v>
          </cell>
          <cell r="I859" t="str">
            <v>LT</v>
          </cell>
          <cell r="J859">
            <v>3.87</v>
          </cell>
          <cell r="K859">
            <v>0.11</v>
          </cell>
          <cell r="L859">
            <v>13.44154</v>
          </cell>
          <cell r="M859">
            <v>12.169565</v>
          </cell>
          <cell r="N859">
            <v>1.2719750000000001</v>
          </cell>
          <cell r="O859">
            <v>9.4630153985332033</v>
          </cell>
        </row>
        <row r="860">
          <cell r="F860">
            <v>102713</v>
          </cell>
          <cell r="G860" t="str">
            <v xml:space="preserve">11 KV AMRUT                   </v>
          </cell>
          <cell r="H860" t="str">
            <v>INDU</v>
          </cell>
          <cell r="I860" t="str">
            <v>MX</v>
          </cell>
          <cell r="J860">
            <v>4.5999999999999996</v>
          </cell>
          <cell r="K860">
            <v>0.19</v>
          </cell>
          <cell r="L860">
            <v>7.3717220000000001</v>
          </cell>
          <cell r="M860">
            <v>6.683954</v>
          </cell>
          <cell r="N860">
            <v>0.68776800000000005</v>
          </cell>
          <cell r="O860">
            <v>9.3298146620287632</v>
          </cell>
        </row>
        <row r="861">
          <cell r="F861">
            <v>102714</v>
          </cell>
          <cell r="G861" t="str">
            <v xml:space="preserve">11 KV TARANG                  </v>
          </cell>
          <cell r="H861" t="str">
            <v>INDU</v>
          </cell>
          <cell r="I861" t="str">
            <v>MX</v>
          </cell>
          <cell r="J861">
            <v>7.12</v>
          </cell>
          <cell r="K861">
            <v>0.16</v>
          </cell>
          <cell r="L861">
            <v>7.23224</v>
          </cell>
          <cell r="M861">
            <v>6.5422079999999996</v>
          </cell>
          <cell r="N861">
            <v>0.69003199999999998</v>
          </cell>
          <cell r="O861">
            <v>9.5410550534827383</v>
          </cell>
        </row>
        <row r="862">
          <cell r="F862">
            <v>102715</v>
          </cell>
          <cell r="G862" t="str">
            <v xml:space="preserve">11 KV BAJRANG                 </v>
          </cell>
          <cell r="H862" t="str">
            <v>INDU</v>
          </cell>
          <cell r="I862" t="str">
            <v>MX</v>
          </cell>
          <cell r="J862">
            <v>3.89</v>
          </cell>
          <cell r="K862">
            <v>0.25</v>
          </cell>
          <cell r="L862">
            <v>11.095660000000001</v>
          </cell>
          <cell r="M862">
            <v>10.039591</v>
          </cell>
          <cell r="N862">
            <v>1.0560689999999999</v>
          </cell>
          <cell r="O862">
            <v>9.5178565312924146</v>
          </cell>
        </row>
        <row r="863">
          <cell r="F863">
            <v>102716</v>
          </cell>
          <cell r="G863" t="str">
            <v xml:space="preserve">11 KV PAVAN                   </v>
          </cell>
          <cell r="H863" t="str">
            <v>INDU</v>
          </cell>
          <cell r="I863" t="str">
            <v>MX</v>
          </cell>
          <cell r="J863">
            <v>4.8</v>
          </cell>
          <cell r="K863">
            <v>0.24</v>
          </cell>
          <cell r="L863">
            <v>13.442019999999999</v>
          </cell>
          <cell r="M863">
            <v>12.138648999999999</v>
          </cell>
          <cell r="N863">
            <v>1.3033710000000001</v>
          </cell>
          <cell r="O863">
            <v>9.6962435705347865</v>
          </cell>
        </row>
        <row r="864">
          <cell r="F864">
            <v>102717</v>
          </cell>
          <cell r="G864" t="str">
            <v xml:space="preserve">11 KV GHANSHYAM               </v>
          </cell>
          <cell r="H864" t="str">
            <v>INDU</v>
          </cell>
          <cell r="I864" t="str">
            <v>MX</v>
          </cell>
          <cell r="J864">
            <v>4.03</v>
          </cell>
          <cell r="K864">
            <v>0.25</v>
          </cell>
          <cell r="L864">
            <v>15.12124</v>
          </cell>
          <cell r="M864">
            <v>13.664457000000001</v>
          </cell>
          <cell r="N864">
            <v>1.4567829999999999</v>
          </cell>
          <cell r="O864">
            <v>9.6340181096259307</v>
          </cell>
        </row>
        <row r="865">
          <cell r="F865">
            <v>102718</v>
          </cell>
          <cell r="G865" t="str">
            <v xml:space="preserve">11 KV JALARAM                 </v>
          </cell>
          <cell r="H865" t="str">
            <v>INDU</v>
          </cell>
          <cell r="I865" t="str">
            <v>LT</v>
          </cell>
          <cell r="J865">
            <v>2.0699999999999998</v>
          </cell>
          <cell r="K865">
            <v>0.19</v>
          </cell>
          <cell r="L865">
            <v>2.1939199999999999</v>
          </cell>
          <cell r="M865">
            <v>1.985913</v>
          </cell>
          <cell r="N865">
            <v>0.208007</v>
          </cell>
          <cell r="O865">
            <v>9.481065854725788</v>
          </cell>
        </row>
        <row r="866">
          <cell r="F866">
            <v>102719</v>
          </cell>
          <cell r="G866" t="str">
            <v xml:space="preserve">11 KV NILKANTH                </v>
          </cell>
          <cell r="H866" t="str">
            <v>INDU</v>
          </cell>
          <cell r="I866" t="str">
            <v>LT</v>
          </cell>
          <cell r="J866">
            <v>3.07</v>
          </cell>
          <cell r="K866">
            <v>0.1</v>
          </cell>
          <cell r="L866">
            <v>11.82114</v>
          </cell>
          <cell r="M866">
            <v>10.799633999999999</v>
          </cell>
          <cell r="N866">
            <v>1.021506</v>
          </cell>
          <cell r="O866">
            <v>8.6413493114877244</v>
          </cell>
        </row>
        <row r="867">
          <cell r="F867">
            <v>102720</v>
          </cell>
          <cell r="G867" t="str">
            <v xml:space="preserve">11 KV MAHAKALI                </v>
          </cell>
          <cell r="H867" t="str">
            <v>INDU</v>
          </cell>
          <cell r="I867" t="str">
            <v>LT</v>
          </cell>
          <cell r="J867">
            <v>4.7</v>
          </cell>
          <cell r="K867">
            <v>0.3</v>
          </cell>
          <cell r="L867">
            <v>10.639250000000001</v>
          </cell>
          <cell r="M867">
            <v>9.6071150000000003</v>
          </cell>
          <cell r="N867">
            <v>1.032135</v>
          </cell>
          <cell r="O867">
            <v>9.701200742533544</v>
          </cell>
        </row>
        <row r="868">
          <cell r="F868">
            <v>102721</v>
          </cell>
          <cell r="G868" t="str">
            <v xml:space="preserve">11 KV GANESH                  </v>
          </cell>
          <cell r="H868" t="str">
            <v>INDU</v>
          </cell>
          <cell r="I868" t="str">
            <v>LT</v>
          </cell>
          <cell r="J868">
            <v>3.22</v>
          </cell>
          <cell r="K868">
            <v>0.18</v>
          </cell>
          <cell r="L868">
            <v>4.76844</v>
          </cell>
          <cell r="M868">
            <v>4.3004899999999999</v>
          </cell>
          <cell r="N868">
            <v>0.46794999999999998</v>
          </cell>
          <cell r="O868">
            <v>9.8134819773343072</v>
          </cell>
        </row>
        <row r="869">
          <cell r="F869">
            <v>102722</v>
          </cell>
          <cell r="G869" t="str">
            <v xml:space="preserve">11 KV JAY AMBE                </v>
          </cell>
          <cell r="H869" t="str">
            <v>INDU</v>
          </cell>
          <cell r="I869" t="str">
            <v>LT</v>
          </cell>
          <cell r="J869">
            <v>3.93</v>
          </cell>
          <cell r="K869">
            <v>0.3</v>
          </cell>
          <cell r="L869">
            <v>13.5107</v>
          </cell>
          <cell r="M869">
            <v>12.189406</v>
          </cell>
          <cell r="N869">
            <v>1.321294</v>
          </cell>
          <cell r="O869">
            <v>9.7796117151590956</v>
          </cell>
        </row>
        <row r="870">
          <cell r="F870">
            <v>102723</v>
          </cell>
          <cell r="G870" t="str">
            <v xml:space="preserve">11 KV BHADA                   </v>
          </cell>
          <cell r="H870" t="str">
            <v xml:space="preserve">JGY </v>
          </cell>
          <cell r="I870" t="str">
            <v>LT</v>
          </cell>
          <cell r="J870">
            <v>5.28</v>
          </cell>
          <cell r="K870">
            <v>1.1100000000000001</v>
          </cell>
          <cell r="L870">
            <v>13.91418</v>
          </cell>
          <cell r="M870">
            <v>11.815702</v>
          </cell>
          <cell r="N870">
            <v>2.0984780000000001</v>
          </cell>
          <cell r="O870">
            <v>15.081578648544147</v>
          </cell>
        </row>
        <row r="871">
          <cell r="F871">
            <v>102724</v>
          </cell>
          <cell r="G871" t="str">
            <v xml:space="preserve">11 KV DIAMOND                 </v>
          </cell>
          <cell r="H871" t="str">
            <v>INDU</v>
          </cell>
          <cell r="I871" t="str">
            <v>LT</v>
          </cell>
          <cell r="J871">
            <v>3.21</v>
          </cell>
          <cell r="K871">
            <v>0.89</v>
          </cell>
          <cell r="L871">
            <v>3.3691399999999998</v>
          </cell>
          <cell r="M871">
            <v>3.0522749999999998</v>
          </cell>
          <cell r="N871">
            <v>0.31686500000000001</v>
          </cell>
          <cell r="O871">
            <v>9.4049223243913875</v>
          </cell>
        </row>
        <row r="872">
          <cell r="F872">
            <v>102901</v>
          </cell>
          <cell r="G872" t="str">
            <v xml:space="preserve">22KV GWALIOR (F:01 ANK'B')    </v>
          </cell>
          <cell r="H872" t="str">
            <v>GIDC</v>
          </cell>
          <cell r="I872" t="str">
            <v>MX</v>
          </cell>
          <cell r="J872">
            <v>8.1300000000000008</v>
          </cell>
          <cell r="K872">
            <v>0.57999999999999996</v>
          </cell>
          <cell r="L872">
            <v>25.157112999999999</v>
          </cell>
          <cell r="M872">
            <v>23.818491999999999</v>
          </cell>
          <cell r="N872">
            <v>1.3386210000000001</v>
          </cell>
          <cell r="O872">
            <v>5.3210437938566324</v>
          </cell>
        </row>
        <row r="873">
          <cell r="F873">
            <v>102902</v>
          </cell>
          <cell r="G873" t="str">
            <v xml:space="preserve">22KV PARAS (F:02 ANK'B')      </v>
          </cell>
          <cell r="H873" t="str">
            <v>GIDC</v>
          </cell>
          <cell r="I873" t="str">
            <v>MX</v>
          </cell>
          <cell r="J873">
            <v>7.25</v>
          </cell>
          <cell r="K873">
            <v>-0.06</v>
          </cell>
          <cell r="L873">
            <v>12.938010999999999</v>
          </cell>
          <cell r="M873">
            <v>12.229645</v>
          </cell>
          <cell r="N873">
            <v>0.70836600000000005</v>
          </cell>
          <cell r="O873">
            <v>5.4750765013262086</v>
          </cell>
        </row>
        <row r="874">
          <cell r="F874">
            <v>102904</v>
          </cell>
          <cell r="G874" t="str">
            <v>22KV J.P.INDUSTRY(F:04 ANK'B')</v>
          </cell>
          <cell r="H874" t="str">
            <v>GIDC</v>
          </cell>
          <cell r="I874" t="str">
            <v>MX</v>
          </cell>
          <cell r="J874">
            <v>6.32</v>
          </cell>
          <cell r="K874">
            <v>-0.13</v>
          </cell>
          <cell r="L874">
            <v>16.609548</v>
          </cell>
          <cell r="M874">
            <v>15.520826</v>
          </cell>
          <cell r="N874">
            <v>1.088722</v>
          </cell>
          <cell r="O874">
            <v>6.5547960727167291</v>
          </cell>
        </row>
        <row r="875">
          <cell r="F875">
            <v>102905</v>
          </cell>
          <cell r="G875" t="str">
            <v xml:space="preserve">22KV ANK METAL FDR(66B/F5)    </v>
          </cell>
          <cell r="H875" t="str">
            <v>GIDC</v>
          </cell>
          <cell r="I875" t="str">
            <v>MX</v>
          </cell>
          <cell r="J875">
            <v>3.63</v>
          </cell>
          <cell r="K875">
            <v>0.69</v>
          </cell>
          <cell r="L875">
            <v>14.489379</v>
          </cell>
          <cell r="M875">
            <v>13.715875</v>
          </cell>
          <cell r="N875">
            <v>0.77350399999999997</v>
          </cell>
          <cell r="O875">
            <v>5.3384206459089789</v>
          </cell>
        </row>
        <row r="876">
          <cell r="F876">
            <v>102906</v>
          </cell>
          <cell r="G876" t="str">
            <v xml:space="preserve">22KV GIDC COLONY FDR(66B/F6)  </v>
          </cell>
          <cell r="H876" t="str">
            <v>URBN</v>
          </cell>
          <cell r="I876" t="str">
            <v>MX</v>
          </cell>
          <cell r="J876">
            <v>4.54</v>
          </cell>
          <cell r="K876">
            <v>5.68</v>
          </cell>
          <cell r="L876">
            <v>21.626096</v>
          </cell>
          <cell r="M876">
            <v>19.663287</v>
          </cell>
          <cell r="N876">
            <v>1.962809</v>
          </cell>
          <cell r="O876">
            <v>9.0761134140900879</v>
          </cell>
        </row>
        <row r="877">
          <cell r="F877">
            <v>102907</v>
          </cell>
          <cell r="G877" t="str">
            <v xml:space="preserve">22KV HARIYANA  FDR(66B/F7)    </v>
          </cell>
          <cell r="H877" t="str">
            <v>GIDC</v>
          </cell>
          <cell r="I877" t="str">
            <v>MX</v>
          </cell>
          <cell r="J877">
            <v>3.32</v>
          </cell>
          <cell r="K877">
            <v>1.03</v>
          </cell>
          <cell r="L877">
            <v>30.564992</v>
          </cell>
          <cell r="M877">
            <v>29.513977000000001</v>
          </cell>
          <cell r="N877">
            <v>1.051015</v>
          </cell>
          <cell r="O877">
            <v>3.4386235075736318</v>
          </cell>
        </row>
        <row r="878">
          <cell r="F878">
            <v>102908</v>
          </cell>
          <cell r="G878" t="str">
            <v xml:space="preserve">22KV KOSAMDI                  </v>
          </cell>
          <cell r="H878" t="str">
            <v xml:space="preserve">JGY </v>
          </cell>
          <cell r="I878" t="str">
            <v>LT</v>
          </cell>
          <cell r="J878">
            <v>8.4600000000000009</v>
          </cell>
          <cell r="K878">
            <v>10.72</v>
          </cell>
          <cell r="L878">
            <v>25.676596</v>
          </cell>
          <cell r="M878">
            <v>22.178695000000001</v>
          </cell>
          <cell r="N878">
            <v>3.4979010000000001</v>
          </cell>
          <cell r="O878">
            <v>13.622915592082377</v>
          </cell>
        </row>
        <row r="879">
          <cell r="F879">
            <v>102909</v>
          </cell>
          <cell r="G879" t="str">
            <v xml:space="preserve">22KV COLONY PHASE IV          </v>
          </cell>
          <cell r="H879" t="str">
            <v>URBN</v>
          </cell>
          <cell r="I879" t="str">
            <v>LT</v>
          </cell>
          <cell r="J879">
            <v>9.09</v>
          </cell>
          <cell r="K879">
            <v>7.42</v>
          </cell>
          <cell r="L879">
            <v>12.838296</v>
          </cell>
          <cell r="M879">
            <v>12.267561000000001</v>
          </cell>
          <cell r="N879">
            <v>0.57073499999999999</v>
          </cell>
          <cell r="O879">
            <v>4.4455666079049747</v>
          </cell>
        </row>
        <row r="880">
          <cell r="F880">
            <v>102910</v>
          </cell>
          <cell r="G880" t="str">
            <v xml:space="preserve">22KV GARDEN CITY              </v>
          </cell>
          <cell r="H880" t="str">
            <v xml:space="preserve">JGY </v>
          </cell>
          <cell r="I880" t="str">
            <v>MX</v>
          </cell>
          <cell r="J880">
            <v>5.78</v>
          </cell>
          <cell r="K880">
            <v>1.39</v>
          </cell>
          <cell r="L880">
            <v>5.0584030000000002</v>
          </cell>
          <cell r="M880">
            <v>4.8144049999999998</v>
          </cell>
          <cell r="N880">
            <v>0.24399799999999999</v>
          </cell>
          <cell r="O880">
            <v>4.8236172562763384</v>
          </cell>
        </row>
        <row r="881">
          <cell r="F881">
            <v>102911</v>
          </cell>
          <cell r="G881" t="str">
            <v xml:space="preserve">22KV BASF(NO. 10B)            </v>
          </cell>
          <cell r="H881" t="str">
            <v>GIDC</v>
          </cell>
          <cell r="I881" t="str">
            <v>MX</v>
          </cell>
          <cell r="J881">
            <v>1.51</v>
          </cell>
          <cell r="K881">
            <v>-0.59</v>
          </cell>
          <cell r="L881">
            <v>17.4558</v>
          </cell>
          <cell r="M881">
            <v>17.007776</v>
          </cell>
          <cell r="N881">
            <v>0.44802399999999998</v>
          </cell>
          <cell r="O881">
            <v>2.5666196908763848</v>
          </cell>
        </row>
        <row r="882">
          <cell r="F882">
            <v>103001</v>
          </cell>
          <cell r="G882" t="str">
            <v>22KV HANSOT ROAD (F NO:1 URBN)</v>
          </cell>
          <cell r="H882" t="str">
            <v>URBN</v>
          </cell>
          <cell r="I882" t="str">
            <v>MX</v>
          </cell>
          <cell r="J882">
            <v>7.24</v>
          </cell>
          <cell r="K882">
            <v>7.7</v>
          </cell>
          <cell r="L882">
            <v>13.293609999999999</v>
          </cell>
          <cell r="M882">
            <v>11.649106</v>
          </cell>
          <cell r="N882">
            <v>1.644504</v>
          </cell>
          <cell r="O882">
            <v>12.370635214964182</v>
          </cell>
        </row>
        <row r="883">
          <cell r="F883">
            <v>103002</v>
          </cell>
          <cell r="G883" t="str">
            <v>22KV GUJ HOUSING BOARD(F:02 U]</v>
          </cell>
          <cell r="H883" t="str">
            <v>URBN</v>
          </cell>
          <cell r="I883" t="str">
            <v>MX</v>
          </cell>
          <cell r="J883">
            <v>4.4000000000000004</v>
          </cell>
          <cell r="K883">
            <v>24.71</v>
          </cell>
          <cell r="L883">
            <v>7.571949</v>
          </cell>
          <cell r="M883">
            <v>5.7838950000000002</v>
          </cell>
          <cell r="N883">
            <v>1.788054</v>
          </cell>
          <cell r="O883">
            <v>23.614184406154877</v>
          </cell>
        </row>
        <row r="884">
          <cell r="F884">
            <v>103003</v>
          </cell>
          <cell r="G884" t="str">
            <v xml:space="preserve">22KV ASHOK ORGANIC            </v>
          </cell>
          <cell r="H884" t="str">
            <v xml:space="preserve">JGY </v>
          </cell>
          <cell r="I884" t="str">
            <v>MX</v>
          </cell>
          <cell r="J884">
            <v>7.21</v>
          </cell>
          <cell r="K884">
            <v>55.7</v>
          </cell>
          <cell r="L884">
            <v>9.2995999999999999</v>
          </cell>
          <cell r="M884">
            <v>3.8377150000000002</v>
          </cell>
          <cell r="N884">
            <v>5.4618849999999997</v>
          </cell>
          <cell r="O884">
            <v>58.732472364402767</v>
          </cell>
        </row>
        <row r="885">
          <cell r="F885">
            <v>103004</v>
          </cell>
          <cell r="G885" t="str">
            <v xml:space="preserve">22KV JUNA DIVA                </v>
          </cell>
          <cell r="H885" t="str">
            <v>ADOM</v>
          </cell>
          <cell r="I885" t="str">
            <v>LT</v>
          </cell>
          <cell r="J885">
            <v>8.49</v>
          </cell>
          <cell r="K885">
            <v>-26.35</v>
          </cell>
          <cell r="L885">
            <v>1.73868</v>
          </cell>
          <cell r="M885">
            <v>2.7803200000000001</v>
          </cell>
          <cell r="N885">
            <v>-1.0416399999999999</v>
          </cell>
          <cell r="O885">
            <v>-59.909816642510407</v>
          </cell>
        </row>
        <row r="886">
          <cell r="F886">
            <v>103005</v>
          </cell>
          <cell r="G886" t="str">
            <v xml:space="preserve">22KV BORBHATHA BET            </v>
          </cell>
          <cell r="H886" t="str">
            <v xml:space="preserve">JGY </v>
          </cell>
          <cell r="I886" t="str">
            <v>LT</v>
          </cell>
          <cell r="J886">
            <v>6.59</v>
          </cell>
          <cell r="K886">
            <v>43.31</v>
          </cell>
          <cell r="L886">
            <v>10.16574</v>
          </cell>
          <cell r="M886">
            <v>5.8514220000000003</v>
          </cell>
          <cell r="N886">
            <v>4.3143180000000001</v>
          </cell>
          <cell r="O886">
            <v>42.439783035961966</v>
          </cell>
        </row>
        <row r="887">
          <cell r="F887">
            <v>103006</v>
          </cell>
          <cell r="G887" t="str">
            <v xml:space="preserve">22KV SARVODAY(FDR NO 6 URBN)  </v>
          </cell>
          <cell r="H887" t="str">
            <v>URBN</v>
          </cell>
          <cell r="I887" t="str">
            <v>MX</v>
          </cell>
          <cell r="J887">
            <v>5.31</v>
          </cell>
          <cell r="K887">
            <v>39.39</v>
          </cell>
          <cell r="L887">
            <v>5.4407019999999999</v>
          </cell>
          <cell r="M887">
            <v>3.1793990000000001</v>
          </cell>
          <cell r="N887">
            <v>2.2613029999999998</v>
          </cell>
          <cell r="O887">
            <v>41.562706430162869</v>
          </cell>
        </row>
        <row r="888">
          <cell r="F888">
            <v>103008</v>
          </cell>
          <cell r="G888" t="str">
            <v xml:space="preserve">22KV SURVADI AG               </v>
          </cell>
          <cell r="H888" t="str">
            <v>ADOM</v>
          </cell>
          <cell r="I888" t="str">
            <v>LT</v>
          </cell>
          <cell r="J888">
            <v>12.1</v>
          </cell>
          <cell r="K888">
            <v>0</v>
          </cell>
          <cell r="L888">
            <v>0.37209999999999999</v>
          </cell>
          <cell r="M888">
            <v>0.14053099999999999</v>
          </cell>
          <cell r="N888">
            <v>0.231569</v>
          </cell>
          <cell r="O888">
            <v>62.233001881214726</v>
          </cell>
        </row>
        <row r="889">
          <cell r="F889">
            <v>103101</v>
          </cell>
          <cell r="G889" t="str">
            <v xml:space="preserve">22KV SWAMINARAYAN             </v>
          </cell>
          <cell r="H889" t="str">
            <v>URBN</v>
          </cell>
          <cell r="I889" t="str">
            <v>LT</v>
          </cell>
          <cell r="J889">
            <v>3.83</v>
          </cell>
          <cell r="K889">
            <v>8.02</v>
          </cell>
          <cell r="L889">
            <v>7.2386499999999998</v>
          </cell>
          <cell r="M889">
            <v>7.0194470000000004</v>
          </cell>
          <cell r="N889">
            <v>0.21920300000000001</v>
          </cell>
          <cell r="O889">
            <v>3.0282304020777353</v>
          </cell>
        </row>
        <row r="890">
          <cell r="F890">
            <v>103102</v>
          </cell>
          <cell r="G890" t="str">
            <v xml:space="preserve">22KV CIVIL LINES              </v>
          </cell>
          <cell r="H890" t="str">
            <v>URBN</v>
          </cell>
          <cell r="I890" t="str">
            <v>LT</v>
          </cell>
          <cell r="J890">
            <v>8.2899999999999991</v>
          </cell>
          <cell r="K890">
            <v>8.73</v>
          </cell>
          <cell r="L890">
            <v>0</v>
          </cell>
          <cell r="M890">
            <v>4.2518E-2</v>
          </cell>
          <cell r="N890">
            <v>-4.2518E-2</v>
          </cell>
          <cell r="O890">
            <v>0</v>
          </cell>
        </row>
        <row r="891">
          <cell r="F891">
            <v>103103</v>
          </cell>
          <cell r="G891" t="str">
            <v xml:space="preserve">11KV BHADBHUT                 </v>
          </cell>
          <cell r="H891" t="str">
            <v xml:space="preserve">JGY </v>
          </cell>
          <cell r="I891" t="str">
            <v>LT</v>
          </cell>
          <cell r="J891">
            <v>3.72</v>
          </cell>
          <cell r="K891">
            <v>31.74</v>
          </cell>
          <cell r="L891">
            <v>2.7230050000000001</v>
          </cell>
          <cell r="M891">
            <v>1.077928</v>
          </cell>
          <cell r="N891">
            <v>1.6450769999999999</v>
          </cell>
          <cell r="O891">
            <v>60.414027884634805</v>
          </cell>
        </row>
        <row r="892">
          <cell r="F892">
            <v>103104</v>
          </cell>
          <cell r="G892" t="str">
            <v xml:space="preserve">11KV KASAD AG(BHUVA)          </v>
          </cell>
          <cell r="H892" t="str">
            <v>ADOM</v>
          </cell>
          <cell r="I892" t="str">
            <v>LT</v>
          </cell>
          <cell r="J892">
            <v>2.06</v>
          </cell>
          <cell r="K892">
            <v>-23.94</v>
          </cell>
          <cell r="L892">
            <v>0.88383</v>
          </cell>
          <cell r="M892">
            <v>1.180688</v>
          </cell>
          <cell r="N892">
            <v>-0.29685800000000001</v>
          </cell>
          <cell r="O892">
            <v>-33.587680888858721</v>
          </cell>
        </row>
        <row r="893">
          <cell r="F893">
            <v>103105</v>
          </cell>
          <cell r="G893" t="str">
            <v xml:space="preserve">22KV TORRENT                  </v>
          </cell>
          <cell r="H893" t="str">
            <v>URBN</v>
          </cell>
          <cell r="I893" t="str">
            <v>LT</v>
          </cell>
          <cell r="J893">
            <v>4.62</v>
          </cell>
          <cell r="K893">
            <v>9</v>
          </cell>
          <cell r="L893">
            <v>6.8232739999999996</v>
          </cell>
          <cell r="M893">
            <v>7.9349720000000001</v>
          </cell>
          <cell r="N893">
            <v>-1.1116980000000001</v>
          </cell>
          <cell r="O893">
            <v>-16.292735716021369</v>
          </cell>
        </row>
        <row r="894">
          <cell r="F894">
            <v>103106</v>
          </cell>
          <cell r="G894" t="str">
            <v xml:space="preserve">11KV THAM JGY (DEROL OLD)     </v>
          </cell>
          <cell r="H894" t="str">
            <v xml:space="preserve">JGY </v>
          </cell>
          <cell r="I894" t="str">
            <v>MX</v>
          </cell>
          <cell r="J894">
            <v>3.76</v>
          </cell>
          <cell r="K894">
            <v>43.63</v>
          </cell>
          <cell r="L894">
            <v>7.0917500000000002</v>
          </cell>
          <cell r="M894">
            <v>3.5725750000000001</v>
          </cell>
          <cell r="N894">
            <v>3.5191750000000002</v>
          </cell>
          <cell r="O894">
            <v>49.623506186766313</v>
          </cell>
        </row>
        <row r="895">
          <cell r="F895">
            <v>103107</v>
          </cell>
          <cell r="G895" t="str">
            <v xml:space="preserve">11KV APMC                     </v>
          </cell>
          <cell r="H895" t="str">
            <v>URBN</v>
          </cell>
          <cell r="I895" t="str">
            <v>MX</v>
          </cell>
          <cell r="J895">
            <v>7.98</v>
          </cell>
          <cell r="K895">
            <v>10.76</v>
          </cell>
          <cell r="L895">
            <v>7.2993379999999997</v>
          </cell>
          <cell r="M895">
            <v>4.8612500000000001</v>
          </cell>
          <cell r="N895">
            <v>2.438088</v>
          </cell>
          <cell r="O895">
            <v>33.401494765689712</v>
          </cell>
        </row>
        <row r="896">
          <cell r="F896">
            <v>103108</v>
          </cell>
          <cell r="G896" t="str">
            <v xml:space="preserve">11KV SHAKTINATH               </v>
          </cell>
          <cell r="H896" t="str">
            <v>URBN</v>
          </cell>
          <cell r="I896" t="str">
            <v>MX</v>
          </cell>
          <cell r="J896">
            <v>6.64</v>
          </cell>
          <cell r="K896">
            <v>3.25</v>
          </cell>
          <cell r="L896">
            <v>8.1048639999999992</v>
          </cell>
          <cell r="M896">
            <v>7.8930360000000004</v>
          </cell>
          <cell r="N896">
            <v>0.21182799999999999</v>
          </cell>
          <cell r="O896">
            <v>2.6135910485357927</v>
          </cell>
        </row>
        <row r="897">
          <cell r="F897">
            <v>103109</v>
          </cell>
          <cell r="G897" t="str">
            <v xml:space="preserve">11KV CHAVAJ JGY (B S/S)       </v>
          </cell>
          <cell r="H897" t="str">
            <v xml:space="preserve">JGY </v>
          </cell>
          <cell r="I897" t="str">
            <v>MX</v>
          </cell>
          <cell r="J897">
            <v>5.2</v>
          </cell>
          <cell r="K897">
            <v>29.88</v>
          </cell>
          <cell r="L897">
            <v>7.2823200000000003</v>
          </cell>
          <cell r="M897">
            <v>5.3298069999999997</v>
          </cell>
          <cell r="N897">
            <v>1.9525129999999999</v>
          </cell>
          <cell r="O897">
            <v>26.811689132034846</v>
          </cell>
        </row>
        <row r="898">
          <cell r="F898">
            <v>103110</v>
          </cell>
          <cell r="G898" t="str">
            <v xml:space="preserve">11KV NANDINI                  </v>
          </cell>
          <cell r="H898" t="str">
            <v>URBN</v>
          </cell>
          <cell r="I898" t="str">
            <v>MX</v>
          </cell>
          <cell r="J898">
            <v>4.8099999999999996</v>
          </cell>
          <cell r="K898">
            <v>12.8</v>
          </cell>
          <cell r="L898">
            <v>3.8500329999999998</v>
          </cell>
          <cell r="M898">
            <v>3.2288079999999999</v>
          </cell>
          <cell r="N898">
            <v>0.62122500000000003</v>
          </cell>
          <cell r="O898">
            <v>16.135575980777308</v>
          </cell>
        </row>
        <row r="899">
          <cell r="F899">
            <v>103111</v>
          </cell>
          <cell r="G899" t="str">
            <v xml:space="preserve">11KV SARYU URBAN              </v>
          </cell>
          <cell r="H899" t="str">
            <v>URBN</v>
          </cell>
          <cell r="I899" t="str">
            <v>LT</v>
          </cell>
          <cell r="J899">
            <v>6.06</v>
          </cell>
          <cell r="K899">
            <v>14.05</v>
          </cell>
          <cell r="L899">
            <v>4.9818800000000003</v>
          </cell>
          <cell r="M899">
            <v>4.9893010000000002</v>
          </cell>
          <cell r="N899">
            <v>-7.4209999999999996E-3</v>
          </cell>
          <cell r="O899">
            <v>-0.14895983042546188</v>
          </cell>
        </row>
        <row r="900">
          <cell r="F900">
            <v>103401</v>
          </cell>
          <cell r="G900" t="str">
            <v xml:space="preserve">11KV NIKOLI                   </v>
          </cell>
          <cell r="H900" t="str">
            <v>ADOM</v>
          </cell>
          <cell r="I900" t="str">
            <v>LT</v>
          </cell>
          <cell r="J900">
            <v>26.48</v>
          </cell>
          <cell r="K900">
            <v>-3.25</v>
          </cell>
          <cell r="L900">
            <v>1.6415999999999999</v>
          </cell>
          <cell r="M900">
            <v>2.2155269999999998</v>
          </cell>
          <cell r="N900">
            <v>-0.57392699999999996</v>
          </cell>
          <cell r="O900">
            <v>-34.961440058479532</v>
          </cell>
        </row>
        <row r="901">
          <cell r="F901">
            <v>103402</v>
          </cell>
          <cell r="G901" t="str">
            <v xml:space="preserve">11KV RAJUVADIA AG             </v>
          </cell>
          <cell r="H901" t="str">
            <v>ADOM</v>
          </cell>
          <cell r="I901" t="str">
            <v>LT</v>
          </cell>
          <cell r="J901">
            <v>56.82</v>
          </cell>
          <cell r="K901">
            <v>5.98</v>
          </cell>
          <cell r="L901">
            <v>2.06724</v>
          </cell>
          <cell r="M901">
            <v>1.9984729999999999</v>
          </cell>
          <cell r="N901">
            <v>6.8766999999999995E-2</v>
          </cell>
          <cell r="O901">
            <v>3.3265126448791627</v>
          </cell>
        </row>
        <row r="902">
          <cell r="F902">
            <v>103403</v>
          </cell>
          <cell r="G902" t="str">
            <v xml:space="preserve">11KV KOLIAPADA                </v>
          </cell>
          <cell r="H902" t="str">
            <v>ADOM</v>
          </cell>
          <cell r="I902" t="str">
            <v>LT</v>
          </cell>
          <cell r="J902">
            <v>19.59</v>
          </cell>
          <cell r="K902">
            <v>28.02</v>
          </cell>
          <cell r="L902">
            <v>3.81264</v>
          </cell>
          <cell r="M902">
            <v>2.4887139999999999</v>
          </cell>
          <cell r="N902">
            <v>1.3239259999999999</v>
          </cell>
          <cell r="O902">
            <v>34.724652734063532</v>
          </cell>
        </row>
        <row r="903">
          <cell r="F903">
            <v>103405</v>
          </cell>
          <cell r="G903" t="str">
            <v xml:space="preserve">11KV ASHA FDR                 </v>
          </cell>
          <cell r="H903" t="str">
            <v>ADOM</v>
          </cell>
          <cell r="I903" t="str">
            <v>LT</v>
          </cell>
          <cell r="J903">
            <v>17.100000000000001</v>
          </cell>
          <cell r="K903">
            <v>61.29</v>
          </cell>
          <cell r="L903">
            <v>2.3098200000000002</v>
          </cell>
          <cell r="M903">
            <v>1.0898840000000001</v>
          </cell>
          <cell r="N903">
            <v>1.2199359999999999</v>
          </cell>
          <cell r="O903">
            <v>52.815197721034536</v>
          </cell>
        </row>
        <row r="904">
          <cell r="F904">
            <v>103406</v>
          </cell>
          <cell r="G904" t="str">
            <v xml:space="preserve">11KV TIMBI JGY                </v>
          </cell>
          <cell r="H904" t="str">
            <v xml:space="preserve">JGY </v>
          </cell>
          <cell r="I904" t="str">
            <v>LT</v>
          </cell>
          <cell r="J904">
            <v>19.489999999999998</v>
          </cell>
          <cell r="K904">
            <v>42.31</v>
          </cell>
          <cell r="L904">
            <v>3.4503620000000002</v>
          </cell>
          <cell r="M904">
            <v>2.056778</v>
          </cell>
          <cell r="N904">
            <v>1.3935839999999999</v>
          </cell>
          <cell r="O904">
            <v>40.38950115958847</v>
          </cell>
        </row>
        <row r="905">
          <cell r="F905">
            <v>103407</v>
          </cell>
          <cell r="G905" t="str">
            <v xml:space="preserve">11KV MANDVI JGY               </v>
          </cell>
          <cell r="H905" t="str">
            <v xml:space="preserve">JGY </v>
          </cell>
          <cell r="I905" t="str">
            <v>LT</v>
          </cell>
          <cell r="J905">
            <v>9.69</v>
          </cell>
          <cell r="K905">
            <v>58.86</v>
          </cell>
          <cell r="L905">
            <v>4.6698599999999999</v>
          </cell>
          <cell r="M905">
            <v>1.997053</v>
          </cell>
          <cell r="N905">
            <v>2.6728070000000002</v>
          </cell>
          <cell r="O905">
            <v>57.235270436372822</v>
          </cell>
        </row>
        <row r="906">
          <cell r="F906">
            <v>103408</v>
          </cell>
          <cell r="G906" t="str">
            <v xml:space="preserve">11KV AMRAPARA                 </v>
          </cell>
          <cell r="H906" t="str">
            <v>ADOM</v>
          </cell>
          <cell r="I906" t="str">
            <v>LT</v>
          </cell>
          <cell r="J906">
            <v>34.43</v>
          </cell>
          <cell r="K906">
            <v>34.1</v>
          </cell>
          <cell r="L906">
            <v>3.1913999999999998</v>
          </cell>
          <cell r="M906">
            <v>1.986885</v>
          </cell>
          <cell r="N906">
            <v>1.204515</v>
          </cell>
          <cell r="O906">
            <v>37.742526790750141</v>
          </cell>
        </row>
        <row r="907">
          <cell r="F907">
            <v>103501</v>
          </cell>
          <cell r="G907" t="str">
            <v xml:space="preserve">11KV PEPSI FEEDER             </v>
          </cell>
          <cell r="H907" t="str">
            <v>INDU</v>
          </cell>
          <cell r="I907" t="str">
            <v>MX</v>
          </cell>
          <cell r="J907">
            <v>2.65</v>
          </cell>
          <cell r="K907">
            <v>-0.79</v>
          </cell>
          <cell r="L907">
            <v>5.9085660000000004</v>
          </cell>
          <cell r="M907">
            <v>5.8980709999999998</v>
          </cell>
          <cell r="N907">
            <v>1.0495000000000001E-2</v>
          </cell>
          <cell r="O907">
            <v>0.17762347073723134</v>
          </cell>
        </row>
        <row r="908">
          <cell r="F908">
            <v>103502</v>
          </cell>
          <cell r="G908" t="str">
            <v xml:space="preserve">11KV HIRAPORE                 </v>
          </cell>
          <cell r="H908" t="str">
            <v xml:space="preserve">JGY </v>
          </cell>
          <cell r="I908" t="str">
            <v>LT</v>
          </cell>
          <cell r="J908">
            <v>6.8</v>
          </cell>
          <cell r="K908">
            <v>55.65</v>
          </cell>
          <cell r="L908">
            <v>3.736462</v>
          </cell>
          <cell r="M908">
            <v>1.6361540000000001</v>
          </cell>
          <cell r="N908">
            <v>2.1003080000000001</v>
          </cell>
          <cell r="O908">
            <v>56.211143054579438</v>
          </cell>
        </row>
        <row r="909">
          <cell r="F909">
            <v>103504</v>
          </cell>
          <cell r="G909" t="str">
            <v xml:space="preserve">11KV AARTI                    </v>
          </cell>
          <cell r="H909" t="str">
            <v>INDU</v>
          </cell>
          <cell r="I909" t="str">
            <v>MX</v>
          </cell>
          <cell r="J909">
            <v>2.96</v>
          </cell>
          <cell r="K909">
            <v>0.25</v>
          </cell>
          <cell r="L909">
            <v>14.1791</v>
          </cell>
          <cell r="M909">
            <v>12.332312</v>
          </cell>
          <cell r="N909">
            <v>1.8467880000000001</v>
          </cell>
          <cell r="O909">
            <v>13.024719481490363</v>
          </cell>
        </row>
        <row r="910">
          <cell r="F910">
            <v>103505</v>
          </cell>
          <cell r="G910" t="str">
            <v xml:space="preserve">11KV MORAN                    </v>
          </cell>
          <cell r="H910" t="str">
            <v>ADOM</v>
          </cell>
          <cell r="I910" t="str">
            <v>LT</v>
          </cell>
          <cell r="J910">
            <v>14.69</v>
          </cell>
          <cell r="K910">
            <v>16.55</v>
          </cell>
          <cell r="L910">
            <v>1.63056</v>
          </cell>
          <cell r="M910">
            <v>1.122347</v>
          </cell>
          <cell r="N910">
            <v>0.50821300000000003</v>
          </cell>
          <cell r="O910">
            <v>31.1680036306545</v>
          </cell>
        </row>
        <row r="911">
          <cell r="F911">
            <v>103506</v>
          </cell>
          <cell r="G911" t="str">
            <v xml:space="preserve">11KV SEJAL(JOHNSON)           </v>
          </cell>
          <cell r="H911" t="str">
            <v>INDU</v>
          </cell>
          <cell r="I911" t="str">
            <v>MX</v>
          </cell>
          <cell r="J911">
            <v>3.6</v>
          </cell>
          <cell r="K911">
            <v>0.1</v>
          </cell>
          <cell r="L911">
            <v>20.189914000000002</v>
          </cell>
          <cell r="M911">
            <v>20.301224000000001</v>
          </cell>
          <cell r="N911">
            <v>-0.11131000000000001</v>
          </cell>
          <cell r="O911">
            <v>-0.55131487930062506</v>
          </cell>
        </row>
        <row r="912">
          <cell r="F912">
            <v>103507</v>
          </cell>
          <cell r="G912" t="str">
            <v xml:space="preserve">11KV JAY TILES                </v>
          </cell>
          <cell r="H912" t="str">
            <v>INDU</v>
          </cell>
          <cell r="I912" t="str">
            <v>MX</v>
          </cell>
          <cell r="J912">
            <v>1.67</v>
          </cell>
          <cell r="K912">
            <v>-2.68</v>
          </cell>
          <cell r="L912">
            <v>6.4849199999999998</v>
          </cell>
          <cell r="M912">
            <v>6.4148050000000003</v>
          </cell>
          <cell r="N912">
            <v>7.0114999999999997E-2</v>
          </cell>
          <cell r="O912">
            <v>1.0812006933007654</v>
          </cell>
        </row>
        <row r="913">
          <cell r="F913">
            <v>103511</v>
          </cell>
          <cell r="G913" t="str">
            <v xml:space="preserve">11KV JITALI AG                </v>
          </cell>
          <cell r="H913" t="str">
            <v>ADOM</v>
          </cell>
          <cell r="I913" t="str">
            <v>LT</v>
          </cell>
          <cell r="J913">
            <v>21.94</v>
          </cell>
          <cell r="K913">
            <v>1.91</v>
          </cell>
          <cell r="L913">
            <v>2.3855599999999999</v>
          </cell>
          <cell r="M913">
            <v>2.649804</v>
          </cell>
          <cell r="N913">
            <v>-0.26424399999999998</v>
          </cell>
          <cell r="O913">
            <v>-11.07681215312128</v>
          </cell>
        </row>
        <row r="914">
          <cell r="F914">
            <v>103801</v>
          </cell>
          <cell r="G914" t="str">
            <v xml:space="preserve">11KV NADA                     </v>
          </cell>
          <cell r="H914" t="str">
            <v xml:space="preserve">JGY </v>
          </cell>
          <cell r="I914" t="str">
            <v>MX</v>
          </cell>
          <cell r="J914">
            <v>6.89</v>
          </cell>
          <cell r="K914">
            <v>77.59</v>
          </cell>
          <cell r="L914">
            <v>3.5018699999999998</v>
          </cell>
          <cell r="M914">
            <v>0.73849600000000004</v>
          </cell>
          <cell r="N914">
            <v>2.7633740000000002</v>
          </cell>
          <cell r="O914">
            <v>78.911381633241675</v>
          </cell>
        </row>
        <row r="915">
          <cell r="F915">
            <v>103802</v>
          </cell>
          <cell r="G915" t="str">
            <v xml:space="preserve">11KV SAMBHA                   </v>
          </cell>
          <cell r="H915" t="str">
            <v xml:space="preserve">JGY </v>
          </cell>
          <cell r="I915" t="str">
            <v>MX</v>
          </cell>
          <cell r="J915">
            <v>6.24</v>
          </cell>
          <cell r="K915">
            <v>57.51</v>
          </cell>
          <cell r="L915">
            <v>2.4349799999999999</v>
          </cell>
          <cell r="M915">
            <v>0.95803099999999997</v>
          </cell>
          <cell r="N915">
            <v>1.4769490000000001</v>
          </cell>
          <cell r="O915">
            <v>60.65548793008567</v>
          </cell>
        </row>
        <row r="916">
          <cell r="F916">
            <v>103803</v>
          </cell>
          <cell r="G916" t="str">
            <v xml:space="preserve">11KV CHHIDRA                  </v>
          </cell>
          <cell r="H916" t="str">
            <v xml:space="preserve">JGY </v>
          </cell>
          <cell r="I916" t="str">
            <v>MX</v>
          </cell>
          <cell r="J916">
            <v>9.5500000000000007</v>
          </cell>
          <cell r="K916">
            <v>67.8</v>
          </cell>
          <cell r="L916">
            <v>6.0077400000000001</v>
          </cell>
          <cell r="M916">
            <v>2.482621</v>
          </cell>
          <cell r="N916">
            <v>3.5251190000000001</v>
          </cell>
          <cell r="O916">
            <v>58.676290918049048</v>
          </cell>
        </row>
        <row r="917">
          <cell r="F917">
            <v>103805</v>
          </cell>
          <cell r="G917" t="str">
            <v xml:space="preserve">11KV SIGAM                    </v>
          </cell>
          <cell r="H917" t="str">
            <v>ADOM</v>
          </cell>
          <cell r="I917" t="str">
            <v>LT</v>
          </cell>
          <cell r="J917">
            <v>19.73</v>
          </cell>
          <cell r="K917">
            <v>56.19</v>
          </cell>
          <cell r="L917">
            <v>0.28143000000000001</v>
          </cell>
          <cell r="M917">
            <v>0.13316600000000001</v>
          </cell>
          <cell r="N917">
            <v>0.14826400000000001</v>
          </cell>
          <cell r="O917">
            <v>52.682372170699644</v>
          </cell>
        </row>
        <row r="918">
          <cell r="F918">
            <v>103806</v>
          </cell>
          <cell r="G918" t="str">
            <v xml:space="preserve">11KV NOBAR                    </v>
          </cell>
          <cell r="H918" t="str">
            <v>ADOM</v>
          </cell>
          <cell r="I918" t="str">
            <v>LT</v>
          </cell>
          <cell r="J918">
            <v>13.12</v>
          </cell>
          <cell r="K918">
            <v>63.12</v>
          </cell>
          <cell r="L918">
            <v>0.17868000000000001</v>
          </cell>
          <cell r="M918">
            <v>8.5317000000000004E-2</v>
          </cell>
          <cell r="N918">
            <v>9.3363000000000002E-2</v>
          </cell>
          <cell r="O918">
            <v>52.251511081262592</v>
          </cell>
        </row>
        <row r="919">
          <cell r="F919">
            <v>103807</v>
          </cell>
          <cell r="G919" t="str">
            <v xml:space="preserve">11KV KAVI(CHHIDRA S/S)        </v>
          </cell>
          <cell r="H919" t="str">
            <v xml:space="preserve">JGY </v>
          </cell>
          <cell r="I919" t="str">
            <v>LT</v>
          </cell>
          <cell r="J919">
            <v>8.0500000000000007</v>
          </cell>
          <cell r="K919">
            <v>61.53</v>
          </cell>
          <cell r="L919">
            <v>5.4342600000000001</v>
          </cell>
          <cell r="M919">
            <v>1.9072119999999999</v>
          </cell>
          <cell r="N919">
            <v>3.5270480000000002</v>
          </cell>
          <cell r="O919">
            <v>64.903924361366592</v>
          </cell>
        </row>
        <row r="920">
          <cell r="F920">
            <v>103901</v>
          </cell>
          <cell r="G920" t="str">
            <v xml:space="preserve">11 KV NANI NAROLI FEEDER      </v>
          </cell>
          <cell r="H920" t="str">
            <v>ADOM</v>
          </cell>
          <cell r="I920" t="str">
            <v>LT</v>
          </cell>
          <cell r="J920">
            <v>17.39</v>
          </cell>
          <cell r="K920">
            <v>34.67</v>
          </cell>
          <cell r="L920">
            <v>3.32802</v>
          </cell>
          <cell r="M920">
            <v>1.2867379999999999</v>
          </cell>
          <cell r="N920">
            <v>2.0412819999999998</v>
          </cell>
          <cell r="O920">
            <v>61.33622995054116</v>
          </cell>
        </row>
        <row r="921">
          <cell r="F921">
            <v>103902</v>
          </cell>
          <cell r="G921" t="str">
            <v xml:space="preserve">11 KV KOSADI FEEDER           </v>
          </cell>
          <cell r="H921" t="str">
            <v>ADOM</v>
          </cell>
          <cell r="I921" t="str">
            <v>LT</v>
          </cell>
          <cell r="J921">
            <v>14.3</v>
          </cell>
          <cell r="K921">
            <v>40.020000000000003</v>
          </cell>
          <cell r="L921">
            <v>3.3823300000000001</v>
          </cell>
          <cell r="M921">
            <v>1.3002560000000001</v>
          </cell>
          <cell r="N921">
            <v>2.082074</v>
          </cell>
          <cell r="O921">
            <v>61.557387954457432</v>
          </cell>
        </row>
        <row r="922">
          <cell r="F922">
            <v>103903</v>
          </cell>
          <cell r="G922" t="str">
            <v xml:space="preserve">11 KV MOSALI                  </v>
          </cell>
          <cell r="H922" t="str">
            <v xml:space="preserve">JGY </v>
          </cell>
          <cell r="I922" t="str">
            <v>LT</v>
          </cell>
          <cell r="J922">
            <v>3.57</v>
          </cell>
          <cell r="K922">
            <v>69.62</v>
          </cell>
          <cell r="L922">
            <v>3.1949999999999998</v>
          </cell>
          <cell r="M922">
            <v>0.85891799999999996</v>
          </cell>
          <cell r="N922">
            <v>2.3360820000000002</v>
          </cell>
          <cell r="O922">
            <v>73.116807511737093</v>
          </cell>
        </row>
        <row r="923">
          <cell r="F923">
            <v>103904</v>
          </cell>
          <cell r="G923" t="str">
            <v xml:space="preserve">11 KV GADKACHH                </v>
          </cell>
          <cell r="H923" t="str">
            <v>ADOM</v>
          </cell>
          <cell r="I923" t="str">
            <v>LT</v>
          </cell>
          <cell r="J923">
            <v>12.18</v>
          </cell>
          <cell r="K923">
            <v>56.54</v>
          </cell>
          <cell r="L923">
            <v>2.3108599999999999</v>
          </cell>
          <cell r="M923">
            <v>1.1403300000000001</v>
          </cell>
          <cell r="N923">
            <v>1.1705300000000001</v>
          </cell>
          <cell r="O923">
            <v>50.653436382991615</v>
          </cell>
        </row>
        <row r="924">
          <cell r="F924">
            <v>103905</v>
          </cell>
          <cell r="G924" t="str">
            <v xml:space="preserve">11 KV MICROTOWER              </v>
          </cell>
          <cell r="H924" t="str">
            <v>INDU</v>
          </cell>
          <cell r="I924" t="str">
            <v>MX</v>
          </cell>
          <cell r="J924">
            <v>3.91</v>
          </cell>
          <cell r="K924">
            <v>0.37</v>
          </cell>
          <cell r="L924">
            <v>1.8483700000000001</v>
          </cell>
          <cell r="M924">
            <v>1.885005</v>
          </cell>
          <cell r="N924">
            <v>-3.6635000000000001E-2</v>
          </cell>
          <cell r="O924">
            <v>-1.9820165875879829</v>
          </cell>
        </row>
        <row r="925">
          <cell r="F925">
            <v>103906</v>
          </cell>
          <cell r="G925" t="str">
            <v xml:space="preserve">11 KV AMBAVADI                </v>
          </cell>
          <cell r="H925" t="str">
            <v xml:space="preserve">JGY </v>
          </cell>
          <cell r="I925" t="str">
            <v>LT</v>
          </cell>
          <cell r="J925">
            <v>8.7100000000000009</v>
          </cell>
          <cell r="K925">
            <v>46.53</v>
          </cell>
          <cell r="L925">
            <v>5.4718999999999998</v>
          </cell>
          <cell r="M925">
            <v>2.2044980000000001</v>
          </cell>
          <cell r="N925">
            <v>3.2674020000000001</v>
          </cell>
          <cell r="O925">
            <v>59.712385094756847</v>
          </cell>
        </row>
        <row r="926">
          <cell r="F926">
            <v>103907</v>
          </cell>
          <cell r="G926" t="str">
            <v xml:space="preserve">11 KV BHILWADA                </v>
          </cell>
          <cell r="H926" t="str">
            <v>ADOM</v>
          </cell>
          <cell r="I926" t="str">
            <v>LT</v>
          </cell>
          <cell r="J926">
            <v>16.25</v>
          </cell>
          <cell r="K926">
            <v>28.51</v>
          </cell>
          <cell r="L926">
            <v>3.2584399999999998</v>
          </cell>
          <cell r="M926">
            <v>1.5413209999999999</v>
          </cell>
          <cell r="N926">
            <v>1.7171190000000001</v>
          </cell>
          <cell r="O926">
            <v>52.697579209683163</v>
          </cell>
        </row>
        <row r="927">
          <cell r="F927">
            <v>103908</v>
          </cell>
          <cell r="G927" t="str">
            <v xml:space="preserve">11 KV NAUGAMA                 </v>
          </cell>
          <cell r="H927" t="str">
            <v xml:space="preserve">JGY </v>
          </cell>
          <cell r="I927" t="str">
            <v>LT</v>
          </cell>
          <cell r="J927">
            <v>3.5</v>
          </cell>
          <cell r="K927">
            <v>70.52</v>
          </cell>
          <cell r="L927">
            <v>5.0735200000000003</v>
          </cell>
          <cell r="M927">
            <v>1.5360720000000001</v>
          </cell>
          <cell r="N927">
            <v>3.5374479999999999</v>
          </cell>
          <cell r="O927">
            <v>69.723742096217222</v>
          </cell>
        </row>
        <row r="928">
          <cell r="F928">
            <v>103909</v>
          </cell>
          <cell r="G928" t="str">
            <v xml:space="preserve">11 KV VASRAVI                 </v>
          </cell>
          <cell r="H928" t="str">
            <v>ADOM</v>
          </cell>
          <cell r="I928" t="str">
            <v>LT</v>
          </cell>
          <cell r="J928">
            <v>19.940000000000001</v>
          </cell>
          <cell r="K928">
            <v>29.68</v>
          </cell>
          <cell r="L928">
            <v>2.7374000000000001</v>
          </cell>
          <cell r="M928">
            <v>0.76757500000000001</v>
          </cell>
          <cell r="N928">
            <v>1.9698249999999999</v>
          </cell>
          <cell r="O928">
            <v>71.959706290640753</v>
          </cell>
        </row>
        <row r="929">
          <cell r="F929">
            <v>103910</v>
          </cell>
          <cell r="G929" t="str">
            <v xml:space="preserve">11 KV DUNGRI                  </v>
          </cell>
          <cell r="H929" t="str">
            <v xml:space="preserve">JGY </v>
          </cell>
          <cell r="I929" t="str">
            <v>LT</v>
          </cell>
          <cell r="J929">
            <v>9.8000000000000007</v>
          </cell>
          <cell r="K929">
            <v>73.94</v>
          </cell>
          <cell r="L929">
            <v>8.3889399999999998</v>
          </cell>
          <cell r="M929">
            <v>1.65022</v>
          </cell>
          <cell r="N929">
            <v>6.7387199999999998</v>
          </cell>
          <cell r="O929">
            <v>80.328623163355559</v>
          </cell>
        </row>
        <row r="930">
          <cell r="F930">
            <v>103911</v>
          </cell>
          <cell r="G930" t="str">
            <v xml:space="preserve">11 KV MANGROL TOWN            </v>
          </cell>
          <cell r="H930" t="str">
            <v>URBN</v>
          </cell>
          <cell r="I930" t="str">
            <v>MX</v>
          </cell>
          <cell r="J930">
            <v>6.44</v>
          </cell>
          <cell r="K930">
            <v>20.89</v>
          </cell>
          <cell r="L930">
            <v>5.1040099999999997</v>
          </cell>
          <cell r="M930">
            <v>4.615882</v>
          </cell>
          <cell r="N930">
            <v>0.48812800000000001</v>
          </cell>
          <cell r="O930">
            <v>9.5636176261410153</v>
          </cell>
        </row>
        <row r="931">
          <cell r="F931">
            <v>104001</v>
          </cell>
          <cell r="G931" t="str">
            <v xml:space="preserve">11 KV TADKESHWER              </v>
          </cell>
          <cell r="H931" t="str">
            <v>INDU</v>
          </cell>
          <cell r="I931" t="str">
            <v>MX</v>
          </cell>
          <cell r="J931">
            <v>3.1</v>
          </cell>
          <cell r="K931">
            <v>9.36</v>
          </cell>
          <cell r="L931">
            <v>11.036348</v>
          </cell>
          <cell r="M931">
            <v>10.320902</v>
          </cell>
          <cell r="N931">
            <v>0.71544600000000003</v>
          </cell>
          <cell r="O931">
            <v>6.4826335668284472</v>
          </cell>
        </row>
        <row r="932">
          <cell r="F932">
            <v>104002</v>
          </cell>
          <cell r="G932" t="str">
            <v xml:space="preserve">11 KV SUMIT                   </v>
          </cell>
          <cell r="H932" t="str">
            <v>INDU</v>
          </cell>
          <cell r="I932" t="str">
            <v>MX</v>
          </cell>
          <cell r="J932">
            <v>2.19</v>
          </cell>
          <cell r="K932">
            <v>-3.36</v>
          </cell>
          <cell r="L932">
            <v>11.510960000000001</v>
          </cell>
          <cell r="M932">
            <v>10.967105999999999</v>
          </cell>
          <cell r="N932">
            <v>0.54385399999999995</v>
          </cell>
          <cell r="O932">
            <v>4.7246624086957123</v>
          </cell>
        </row>
        <row r="933">
          <cell r="F933">
            <v>104003</v>
          </cell>
          <cell r="G933" t="str">
            <v xml:space="preserve">11 KV SUNCITY                 </v>
          </cell>
          <cell r="H933" t="str">
            <v>INDU</v>
          </cell>
          <cell r="I933" t="str">
            <v>MX</v>
          </cell>
          <cell r="J933">
            <v>3.93</v>
          </cell>
          <cell r="K933">
            <v>-2.64</v>
          </cell>
          <cell r="L933">
            <v>16.927385000000001</v>
          </cell>
          <cell r="M933">
            <v>16.649782999999999</v>
          </cell>
          <cell r="N933">
            <v>0.27760200000000002</v>
          </cell>
          <cell r="O933">
            <v>1.6399579734259013</v>
          </cell>
        </row>
        <row r="934">
          <cell r="F934">
            <v>104004</v>
          </cell>
          <cell r="G934" t="str">
            <v xml:space="preserve">11 KV ZENAB FDR               </v>
          </cell>
          <cell r="H934" t="str">
            <v>INDU</v>
          </cell>
          <cell r="I934" t="str">
            <v>MX</v>
          </cell>
          <cell r="J934">
            <v>3.53</v>
          </cell>
          <cell r="K934">
            <v>0.85</v>
          </cell>
          <cell r="L934">
            <v>11.526524</v>
          </cell>
          <cell r="M934">
            <v>11.507994999999999</v>
          </cell>
          <cell r="N934">
            <v>1.8529E-2</v>
          </cell>
          <cell r="O934">
            <v>0.16075097748462588</v>
          </cell>
        </row>
        <row r="935">
          <cell r="F935">
            <v>104005</v>
          </cell>
          <cell r="G935" t="str">
            <v xml:space="preserve">11 KV SANJAY FDR              </v>
          </cell>
          <cell r="H935" t="str">
            <v>INDU</v>
          </cell>
          <cell r="I935" t="str">
            <v>MX</v>
          </cell>
          <cell r="J935">
            <v>4.76</v>
          </cell>
          <cell r="K935">
            <v>-2.12</v>
          </cell>
          <cell r="L935">
            <v>28.128613999999999</v>
          </cell>
          <cell r="M935">
            <v>26.740458</v>
          </cell>
          <cell r="N935">
            <v>1.3881559999999999</v>
          </cell>
          <cell r="O935">
            <v>4.9350316371791374</v>
          </cell>
        </row>
        <row r="936">
          <cell r="F936">
            <v>104007</v>
          </cell>
          <cell r="G936" t="str">
            <v xml:space="preserve">11 KV ARETH                   </v>
          </cell>
          <cell r="H936" t="str">
            <v>ADOM</v>
          </cell>
          <cell r="I936" t="str">
            <v>LT</v>
          </cell>
          <cell r="J936">
            <v>8.75</v>
          </cell>
          <cell r="K936">
            <v>-11.77</v>
          </cell>
          <cell r="L936">
            <v>2.3216950000000001</v>
          </cell>
          <cell r="M936">
            <v>1.539547</v>
          </cell>
          <cell r="N936">
            <v>0.78214799999999995</v>
          </cell>
          <cell r="O936">
            <v>33.688662808853017</v>
          </cell>
        </row>
        <row r="937">
          <cell r="F937">
            <v>104009</v>
          </cell>
          <cell r="G937" t="str">
            <v xml:space="preserve">11 KV DIVYA FDR               </v>
          </cell>
          <cell r="H937" t="str">
            <v>INDU</v>
          </cell>
          <cell r="I937" t="str">
            <v>MX</v>
          </cell>
          <cell r="J937">
            <v>3.09</v>
          </cell>
          <cell r="K937">
            <v>-5.29</v>
          </cell>
          <cell r="L937">
            <v>19.078479999999999</v>
          </cell>
          <cell r="M937">
            <v>18.863772999999998</v>
          </cell>
          <cell r="N937">
            <v>0.21470700000000001</v>
          </cell>
          <cell r="O937">
            <v>1.1253883957212525</v>
          </cell>
        </row>
        <row r="938">
          <cell r="F938">
            <v>104010</v>
          </cell>
          <cell r="G938" t="str">
            <v xml:space="preserve">11 KV COLOUR LAM              </v>
          </cell>
          <cell r="H938" t="str">
            <v>INDU</v>
          </cell>
          <cell r="I938" t="str">
            <v>LT</v>
          </cell>
          <cell r="J938">
            <v>3.44</v>
          </cell>
          <cell r="K938">
            <v>-5.17</v>
          </cell>
          <cell r="L938">
            <v>16.892700000000001</v>
          </cell>
          <cell r="M938">
            <v>16.655783</v>
          </cell>
          <cell r="N938">
            <v>0.23691699999999999</v>
          </cell>
          <cell r="O938">
            <v>1.4024815452828736</v>
          </cell>
        </row>
        <row r="939">
          <cell r="F939">
            <v>104013</v>
          </cell>
          <cell r="G939" t="str">
            <v xml:space="preserve">11 KV M.A.IND                 </v>
          </cell>
          <cell r="H939" t="str">
            <v>INDU</v>
          </cell>
          <cell r="I939" t="str">
            <v>LT</v>
          </cell>
          <cell r="J939">
            <v>2.5299999999999998</v>
          </cell>
          <cell r="K939">
            <v>-1.34</v>
          </cell>
          <cell r="L939">
            <v>15.272364</v>
          </cell>
          <cell r="M939">
            <v>13.718559000000001</v>
          </cell>
          <cell r="N939">
            <v>1.5538050000000001</v>
          </cell>
          <cell r="O939">
            <v>10.173965209315336</v>
          </cell>
        </row>
        <row r="940">
          <cell r="F940">
            <v>104015</v>
          </cell>
          <cell r="G940" t="str">
            <v xml:space="preserve">11 KV VANDANA                 </v>
          </cell>
          <cell r="H940" t="str">
            <v>INDU</v>
          </cell>
          <cell r="I940" t="str">
            <v>MX</v>
          </cell>
          <cell r="J940">
            <v>1.83</v>
          </cell>
          <cell r="K940">
            <v>4.25</v>
          </cell>
          <cell r="L940">
            <v>14.919359999999999</v>
          </cell>
          <cell r="M940">
            <v>14.184761999999999</v>
          </cell>
          <cell r="N940">
            <v>0.73459799999999997</v>
          </cell>
          <cell r="O940">
            <v>4.9237902966347082</v>
          </cell>
        </row>
        <row r="941">
          <cell r="F941">
            <v>104021</v>
          </cell>
          <cell r="G941" t="str">
            <v xml:space="preserve">11 KV SIVAN YARN              </v>
          </cell>
          <cell r="H941" t="str">
            <v>INDU</v>
          </cell>
          <cell r="I941" t="str">
            <v>LT</v>
          </cell>
          <cell r="J941">
            <v>0.31</v>
          </cell>
          <cell r="K941">
            <v>2.7</v>
          </cell>
          <cell r="L941">
            <v>4.3687199999999997</v>
          </cell>
          <cell r="M941">
            <v>4.1714130000000003</v>
          </cell>
          <cell r="N941">
            <v>0.19730700000000001</v>
          </cell>
          <cell r="O941">
            <v>4.5163571938691423</v>
          </cell>
        </row>
        <row r="942">
          <cell r="F942">
            <v>104022</v>
          </cell>
          <cell r="G942" t="str">
            <v xml:space="preserve">11 KV MARUDHAR                </v>
          </cell>
          <cell r="H942" t="str">
            <v>INDU</v>
          </cell>
          <cell r="I942" t="str">
            <v>LT</v>
          </cell>
          <cell r="J942">
            <v>0.55000000000000004</v>
          </cell>
          <cell r="K942">
            <v>-2.63</v>
          </cell>
          <cell r="L942">
            <v>5.1919110000000002</v>
          </cell>
          <cell r="M942">
            <v>4.9861040000000001</v>
          </cell>
          <cell r="N942">
            <v>0.20580699999999999</v>
          </cell>
          <cell r="O942">
            <v>3.9639932194523366</v>
          </cell>
        </row>
        <row r="943">
          <cell r="F943">
            <v>104025</v>
          </cell>
          <cell r="G943" t="str">
            <v xml:space="preserve">11KV AMBAJI                   </v>
          </cell>
          <cell r="H943" t="str">
            <v>INDU</v>
          </cell>
          <cell r="I943" t="str">
            <v>LT</v>
          </cell>
          <cell r="J943">
            <v>2.0699999999999998</v>
          </cell>
          <cell r="K943">
            <v>-7.31</v>
          </cell>
          <cell r="L943">
            <v>18.648152</v>
          </cell>
          <cell r="M943">
            <v>17.134713999999999</v>
          </cell>
          <cell r="N943">
            <v>1.5134380000000001</v>
          </cell>
          <cell r="O943">
            <v>8.1157532392485869</v>
          </cell>
        </row>
        <row r="944">
          <cell r="F944">
            <v>104026</v>
          </cell>
          <cell r="G944" t="str">
            <v xml:space="preserve">11KV INDIA                    </v>
          </cell>
          <cell r="H944" t="str">
            <v>INDU</v>
          </cell>
          <cell r="I944" t="str">
            <v>LT</v>
          </cell>
          <cell r="J944">
            <v>1</v>
          </cell>
          <cell r="K944">
            <v>0</v>
          </cell>
          <cell r="L944">
            <v>1.2999999999999999E-2</v>
          </cell>
          <cell r="M944">
            <v>0</v>
          </cell>
          <cell r="N944">
            <v>1.2999999999999999E-2</v>
          </cell>
          <cell r="O944">
            <v>100</v>
          </cell>
        </row>
        <row r="945">
          <cell r="F945">
            <v>104102</v>
          </cell>
          <cell r="G945" t="str">
            <v xml:space="preserve">11 KV KATHOR                  </v>
          </cell>
          <cell r="H945" t="str">
            <v xml:space="preserve">JGY </v>
          </cell>
          <cell r="I945" t="str">
            <v>MX</v>
          </cell>
          <cell r="J945">
            <v>13.2</v>
          </cell>
          <cell r="K945">
            <v>1.25</v>
          </cell>
          <cell r="L945">
            <v>14.19388</v>
          </cell>
          <cell r="M945">
            <v>12.136972</v>
          </cell>
          <cell r="N945">
            <v>2.056908</v>
          </cell>
          <cell r="O945">
            <v>14.491513243736033</v>
          </cell>
        </row>
        <row r="946">
          <cell r="F946">
            <v>104103</v>
          </cell>
          <cell r="G946" t="str">
            <v xml:space="preserve">11 KV ABRAMA                  </v>
          </cell>
          <cell r="H946" t="str">
            <v>ADOM</v>
          </cell>
          <cell r="I946" t="str">
            <v>LT</v>
          </cell>
          <cell r="J946">
            <v>22.52</v>
          </cell>
          <cell r="K946">
            <v>-12.67</v>
          </cell>
          <cell r="L946">
            <v>4.9555800000000003</v>
          </cell>
          <cell r="M946">
            <v>4.8502749999999999</v>
          </cell>
          <cell r="N946">
            <v>0.105305</v>
          </cell>
          <cell r="O946">
            <v>2.1249783072818924</v>
          </cell>
        </row>
        <row r="947">
          <cell r="F947">
            <v>104104</v>
          </cell>
          <cell r="G947" t="str">
            <v xml:space="preserve">11 KV SAYAN SUGAR             </v>
          </cell>
          <cell r="H947" t="str">
            <v>INDU</v>
          </cell>
          <cell r="I947" t="str">
            <v>MX</v>
          </cell>
          <cell r="J947">
            <v>8.64</v>
          </cell>
          <cell r="K947">
            <v>2.96</v>
          </cell>
          <cell r="L947">
            <v>26.200340000000001</v>
          </cell>
          <cell r="M947">
            <v>24.006751000000001</v>
          </cell>
          <cell r="N947">
            <v>2.1935889999999998</v>
          </cell>
          <cell r="O947">
            <v>8.3723684501804172</v>
          </cell>
        </row>
        <row r="948">
          <cell r="F948">
            <v>104106</v>
          </cell>
          <cell r="G948" t="str">
            <v xml:space="preserve">11KV MUKESH                   </v>
          </cell>
          <cell r="H948" t="str">
            <v>INDU</v>
          </cell>
          <cell r="I948" t="str">
            <v>MX</v>
          </cell>
          <cell r="J948">
            <v>3.1</v>
          </cell>
          <cell r="K948">
            <v>2.92</v>
          </cell>
          <cell r="L948">
            <v>17.252220000000001</v>
          </cell>
          <cell r="M948">
            <v>15.797738000000001</v>
          </cell>
          <cell r="N948">
            <v>1.4544820000000001</v>
          </cell>
          <cell r="O948">
            <v>8.4306947163901231</v>
          </cell>
        </row>
        <row r="949">
          <cell r="F949">
            <v>104107</v>
          </cell>
          <cell r="G949" t="str">
            <v xml:space="preserve">11KV SAYAN JGY                </v>
          </cell>
          <cell r="H949" t="str">
            <v xml:space="preserve">JGY </v>
          </cell>
          <cell r="I949" t="str">
            <v>LT</v>
          </cell>
          <cell r="J949">
            <v>3.39</v>
          </cell>
          <cell r="K949">
            <v>2.78</v>
          </cell>
          <cell r="L949">
            <v>16.52309</v>
          </cell>
          <cell r="M949">
            <v>14.613488</v>
          </cell>
          <cell r="N949">
            <v>1.909602</v>
          </cell>
          <cell r="O949">
            <v>11.557172417507863</v>
          </cell>
        </row>
        <row r="950">
          <cell r="F950">
            <v>104108</v>
          </cell>
          <cell r="G950" t="str">
            <v xml:space="preserve">11 KV SUKHARAM                </v>
          </cell>
          <cell r="H950" t="str">
            <v>INDU</v>
          </cell>
          <cell r="I950" t="str">
            <v>MX</v>
          </cell>
          <cell r="J950">
            <v>1.81</v>
          </cell>
          <cell r="K950">
            <v>2.1</v>
          </cell>
          <cell r="L950">
            <v>4.9618399999999996</v>
          </cell>
          <cell r="M950">
            <v>4.5264749999999996</v>
          </cell>
          <cell r="N950">
            <v>0.435365</v>
          </cell>
          <cell r="O950">
            <v>8.7742651919449237</v>
          </cell>
        </row>
        <row r="951">
          <cell r="F951">
            <v>104109</v>
          </cell>
          <cell r="G951" t="str">
            <v xml:space="preserve">11 KV VELANJA                 </v>
          </cell>
          <cell r="H951" t="str">
            <v xml:space="preserve">JGY </v>
          </cell>
          <cell r="I951" t="str">
            <v>LT</v>
          </cell>
          <cell r="J951">
            <v>12.26</v>
          </cell>
          <cell r="K951">
            <v>4.0999999999999996</v>
          </cell>
          <cell r="L951">
            <v>12.1119</v>
          </cell>
          <cell r="M951">
            <v>10.296535</v>
          </cell>
          <cell r="N951">
            <v>1.8153649999999999</v>
          </cell>
          <cell r="O951">
            <v>14.988275993031646</v>
          </cell>
        </row>
        <row r="952">
          <cell r="F952">
            <v>104110</v>
          </cell>
          <cell r="G952" t="str">
            <v xml:space="preserve">11 KV UMARA                   </v>
          </cell>
          <cell r="H952" t="str">
            <v xml:space="preserve">JGY </v>
          </cell>
          <cell r="I952" t="str">
            <v>LT</v>
          </cell>
          <cell r="J952">
            <v>8.58</v>
          </cell>
          <cell r="K952">
            <v>2.87</v>
          </cell>
          <cell r="L952">
            <v>22.741779999999999</v>
          </cell>
          <cell r="M952">
            <v>20.44781</v>
          </cell>
          <cell r="N952">
            <v>2.2939699999999998</v>
          </cell>
          <cell r="O952">
            <v>10.087029247490742</v>
          </cell>
        </row>
        <row r="953">
          <cell r="F953">
            <v>104111</v>
          </cell>
          <cell r="G953" t="str">
            <v xml:space="preserve">11 KV ARJUN PARK              </v>
          </cell>
          <cell r="H953" t="str">
            <v>INDU</v>
          </cell>
          <cell r="I953" t="str">
            <v>LT</v>
          </cell>
          <cell r="J953">
            <v>4</v>
          </cell>
          <cell r="K953">
            <v>1.06</v>
          </cell>
          <cell r="L953">
            <v>11.233840000000001</v>
          </cell>
          <cell r="M953">
            <v>10.26661</v>
          </cell>
          <cell r="N953">
            <v>0.96723000000000003</v>
          </cell>
          <cell r="O953">
            <v>8.6099677403274395</v>
          </cell>
        </row>
        <row r="954">
          <cell r="F954">
            <v>104112</v>
          </cell>
          <cell r="G954" t="str">
            <v xml:space="preserve">11 KV SUMUL                   </v>
          </cell>
          <cell r="H954" t="str">
            <v>INDU</v>
          </cell>
          <cell r="I954" t="str">
            <v>MX</v>
          </cell>
          <cell r="J954">
            <v>0</v>
          </cell>
          <cell r="K954">
            <v>0.14000000000000001</v>
          </cell>
          <cell r="L954">
            <v>6.3636999999999997</v>
          </cell>
          <cell r="M954">
            <v>6.30246</v>
          </cell>
          <cell r="N954">
            <v>6.1240000000000003E-2</v>
          </cell>
          <cell r="O954">
            <v>0.96233323381051905</v>
          </cell>
        </row>
        <row r="955">
          <cell r="F955">
            <v>104113</v>
          </cell>
          <cell r="G955" t="str">
            <v xml:space="preserve">11 KV GOTHAN                  </v>
          </cell>
          <cell r="H955" t="str">
            <v>ADOM</v>
          </cell>
          <cell r="I955" t="str">
            <v>LT</v>
          </cell>
          <cell r="J955">
            <v>14.12</v>
          </cell>
          <cell r="K955">
            <v>4.26</v>
          </cell>
          <cell r="L955">
            <v>1.2319199999999999</v>
          </cell>
          <cell r="M955">
            <v>1.0590349999999999</v>
          </cell>
          <cell r="N955">
            <v>0.17288500000000001</v>
          </cell>
          <cell r="O955">
            <v>14.033784661341645</v>
          </cell>
        </row>
        <row r="956">
          <cell r="F956">
            <v>104201</v>
          </cell>
          <cell r="G956" t="str">
            <v xml:space="preserve">22 KV SHREEJI                 </v>
          </cell>
          <cell r="H956" t="str">
            <v>INDU</v>
          </cell>
          <cell r="I956" t="str">
            <v>MX</v>
          </cell>
          <cell r="J956">
            <v>0.96</v>
          </cell>
          <cell r="K956">
            <v>1.0900000000000001</v>
          </cell>
          <cell r="L956">
            <v>8.3582520000000002</v>
          </cell>
          <cell r="M956">
            <v>7.9401159999999997</v>
          </cell>
          <cell r="N956">
            <v>0.41813600000000001</v>
          </cell>
          <cell r="O956">
            <v>5.002672807663612</v>
          </cell>
        </row>
        <row r="957">
          <cell r="F957">
            <v>104202</v>
          </cell>
          <cell r="G957" t="str">
            <v xml:space="preserve">22 KV SHIV SHAKTI             </v>
          </cell>
          <cell r="H957" t="str">
            <v>INDU</v>
          </cell>
          <cell r="I957" t="str">
            <v>MX</v>
          </cell>
          <cell r="J957">
            <v>7.46</v>
          </cell>
          <cell r="K957">
            <v>3.97</v>
          </cell>
          <cell r="L957">
            <v>4.3875299999999999</v>
          </cell>
          <cell r="M957">
            <v>4.1705779999999999</v>
          </cell>
          <cell r="N957">
            <v>0.21695200000000001</v>
          </cell>
          <cell r="O957">
            <v>4.9447411185792465</v>
          </cell>
        </row>
        <row r="958">
          <cell r="F958">
            <v>104203</v>
          </cell>
          <cell r="G958" t="str">
            <v xml:space="preserve">22KV BIRLA CELLULOSE          </v>
          </cell>
          <cell r="H958" t="str">
            <v>INDU</v>
          </cell>
          <cell r="I958" t="str">
            <v>MX</v>
          </cell>
          <cell r="J958">
            <v>3.3</v>
          </cell>
          <cell r="K958">
            <v>-0.15</v>
          </cell>
          <cell r="L958">
            <v>11.961959999999999</v>
          </cell>
          <cell r="M958">
            <v>11.178644999999999</v>
          </cell>
          <cell r="N958">
            <v>0.78331499999999998</v>
          </cell>
          <cell r="O958">
            <v>6.5483833752997</v>
          </cell>
        </row>
        <row r="959">
          <cell r="F959">
            <v>104204</v>
          </cell>
          <cell r="G959" t="str">
            <v xml:space="preserve">22 KV KOSAMBA-T(TARSADI) NO.4 </v>
          </cell>
          <cell r="H959" t="str">
            <v>URBN</v>
          </cell>
          <cell r="I959" t="str">
            <v>LT</v>
          </cell>
          <cell r="J959">
            <v>5.13</v>
          </cell>
          <cell r="K959">
            <v>2.1800000000000002</v>
          </cell>
          <cell r="L959">
            <v>14.798260000000001</v>
          </cell>
          <cell r="M959">
            <v>13.528067999999999</v>
          </cell>
          <cell r="N959">
            <v>1.270192</v>
          </cell>
          <cell r="O959">
            <v>8.5833875063689913</v>
          </cell>
        </row>
        <row r="960">
          <cell r="F960">
            <v>104205</v>
          </cell>
          <cell r="G960" t="str">
            <v xml:space="preserve">22 KV HATHURAN                </v>
          </cell>
          <cell r="H960" t="str">
            <v>ADOM</v>
          </cell>
          <cell r="I960" t="str">
            <v>LT</v>
          </cell>
          <cell r="J960">
            <v>34.630000000000003</v>
          </cell>
          <cell r="K960">
            <v>47.5</v>
          </cell>
          <cell r="L960">
            <v>1.5757000000000001</v>
          </cell>
          <cell r="M960">
            <v>0.669041</v>
          </cell>
          <cell r="N960">
            <v>0.90665899999999999</v>
          </cell>
          <cell r="O960">
            <v>57.540077425905949</v>
          </cell>
        </row>
        <row r="961">
          <cell r="F961">
            <v>104207</v>
          </cell>
          <cell r="G961" t="str">
            <v xml:space="preserve">22KV PANDVAI                  </v>
          </cell>
          <cell r="H961" t="str">
            <v xml:space="preserve">JGY </v>
          </cell>
          <cell r="I961" t="str">
            <v>LT</v>
          </cell>
          <cell r="J961">
            <v>6.45</v>
          </cell>
          <cell r="K961">
            <v>35.97</v>
          </cell>
          <cell r="L961">
            <v>5.2807199999999996</v>
          </cell>
          <cell r="M961">
            <v>4.3592610000000001</v>
          </cell>
          <cell r="N961">
            <v>0.92145900000000003</v>
          </cell>
          <cell r="O961">
            <v>17.449495523337728</v>
          </cell>
        </row>
        <row r="962">
          <cell r="F962">
            <v>104210</v>
          </cell>
          <cell r="G962" t="str">
            <v xml:space="preserve">22 KV MAHADEV                 </v>
          </cell>
          <cell r="H962" t="str">
            <v>URBN</v>
          </cell>
          <cell r="I962" t="str">
            <v>MX</v>
          </cell>
          <cell r="J962">
            <v>2.81</v>
          </cell>
          <cell r="K962">
            <v>4.74</v>
          </cell>
          <cell r="L962">
            <v>4.4954000000000001</v>
          </cell>
          <cell r="M962">
            <v>4.0866540000000002</v>
          </cell>
          <cell r="N962">
            <v>0.408746</v>
          </cell>
          <cell r="O962">
            <v>9.0925390399074608</v>
          </cell>
        </row>
        <row r="963">
          <cell r="F963">
            <v>118901</v>
          </cell>
          <cell r="G963" t="str">
            <v xml:space="preserve">11 KV CHALTHAN                </v>
          </cell>
          <cell r="H963" t="str">
            <v xml:space="preserve">JGY </v>
          </cell>
          <cell r="I963" t="str">
            <v>MX</v>
          </cell>
          <cell r="J963">
            <v>18.28</v>
          </cell>
          <cell r="K963">
            <v>8.41</v>
          </cell>
          <cell r="L963">
            <v>13.11458</v>
          </cell>
          <cell r="M963">
            <v>11.636640999999999</v>
          </cell>
          <cell r="N963">
            <v>1.4779389999999999</v>
          </cell>
          <cell r="O963">
            <v>11.26943447674268</v>
          </cell>
        </row>
        <row r="964">
          <cell r="F964">
            <v>118902</v>
          </cell>
          <cell r="G964" t="str">
            <v xml:space="preserve">11 KV KARAN                   </v>
          </cell>
          <cell r="H964" t="str">
            <v xml:space="preserve">JGY </v>
          </cell>
          <cell r="I964" t="str">
            <v>LT</v>
          </cell>
          <cell r="J964">
            <v>13.4</v>
          </cell>
          <cell r="K964">
            <v>10</v>
          </cell>
          <cell r="L964">
            <v>11.641791</v>
          </cell>
          <cell r="M964">
            <v>10.067410000000001</v>
          </cell>
          <cell r="N964">
            <v>1.574381</v>
          </cell>
          <cell r="O964">
            <v>13.523529154577677</v>
          </cell>
        </row>
        <row r="965">
          <cell r="F965">
            <v>118903</v>
          </cell>
          <cell r="G965" t="str">
            <v xml:space="preserve">11 KV MOHINI                  </v>
          </cell>
          <cell r="H965" t="str">
            <v>ADOM</v>
          </cell>
          <cell r="I965" t="str">
            <v>LT</v>
          </cell>
          <cell r="J965">
            <v>19.22</v>
          </cell>
          <cell r="K965">
            <v>-45.17</v>
          </cell>
          <cell r="L965">
            <v>0.90534000000000003</v>
          </cell>
          <cell r="M965">
            <v>0.96521000000000001</v>
          </cell>
          <cell r="N965">
            <v>-5.987E-2</v>
          </cell>
          <cell r="O965">
            <v>-6.6129851768396399</v>
          </cell>
        </row>
        <row r="966">
          <cell r="F966">
            <v>118904</v>
          </cell>
          <cell r="G966" t="str">
            <v xml:space="preserve">11 KV KHARVASA                </v>
          </cell>
          <cell r="H966" t="str">
            <v>ADOM</v>
          </cell>
          <cell r="I966" t="str">
            <v>LT</v>
          </cell>
          <cell r="J966">
            <v>8.23</v>
          </cell>
          <cell r="K966">
            <v>0.44</v>
          </cell>
          <cell r="L966">
            <v>0.240428</v>
          </cell>
          <cell r="M966">
            <v>0.23711399999999999</v>
          </cell>
          <cell r="N966">
            <v>3.3140000000000001E-3</v>
          </cell>
          <cell r="O966">
            <v>1.3783752308383384</v>
          </cell>
        </row>
        <row r="967">
          <cell r="F967">
            <v>124301</v>
          </cell>
          <cell r="G967" t="str">
            <v xml:space="preserve">22 KV GURUKRUPA               </v>
          </cell>
          <cell r="H967" t="str">
            <v>INDU</v>
          </cell>
          <cell r="I967" t="str">
            <v>LT</v>
          </cell>
          <cell r="J967">
            <v>6.1</v>
          </cell>
          <cell r="K967">
            <v>4.05</v>
          </cell>
          <cell r="L967">
            <v>13.2379</v>
          </cell>
          <cell r="M967">
            <v>11.920370999999999</v>
          </cell>
          <cell r="N967">
            <v>1.317529</v>
          </cell>
          <cell r="O967">
            <v>9.9527039787277438</v>
          </cell>
        </row>
        <row r="968">
          <cell r="F968">
            <v>124302</v>
          </cell>
          <cell r="G968" t="str">
            <v xml:space="preserve">22 KV RAJ                     </v>
          </cell>
          <cell r="H968" t="str">
            <v>INDU</v>
          </cell>
          <cell r="I968" t="str">
            <v>MX</v>
          </cell>
          <cell r="J968">
            <v>5.86</v>
          </cell>
          <cell r="K968">
            <v>4.41</v>
          </cell>
          <cell r="L968">
            <v>21.339500000000001</v>
          </cell>
          <cell r="M968">
            <v>19.884195999999999</v>
          </cell>
          <cell r="N968">
            <v>1.4553039999999999</v>
          </cell>
          <cell r="O968">
            <v>6.8197661613439866</v>
          </cell>
        </row>
        <row r="969">
          <cell r="F969">
            <v>124303</v>
          </cell>
          <cell r="G969" t="str">
            <v xml:space="preserve">22 KV AMBAJI                  </v>
          </cell>
          <cell r="H969" t="str">
            <v>GIDC</v>
          </cell>
          <cell r="I969" t="str">
            <v>MX</v>
          </cell>
          <cell r="J969">
            <v>1.49</v>
          </cell>
          <cell r="K969">
            <v>-0.67</v>
          </cell>
          <cell r="L969">
            <v>27.950700000000001</v>
          </cell>
          <cell r="M969">
            <v>26.069392000000001</v>
          </cell>
          <cell r="N969">
            <v>1.881308</v>
          </cell>
          <cell r="O969">
            <v>6.7308081729616793</v>
          </cell>
        </row>
        <row r="970">
          <cell r="F970">
            <v>124307</v>
          </cell>
          <cell r="G970" t="str">
            <v xml:space="preserve">22 KV JAY HANUMAN             </v>
          </cell>
          <cell r="H970" t="str">
            <v>GIDC</v>
          </cell>
          <cell r="I970" t="str">
            <v>MX</v>
          </cell>
          <cell r="J970">
            <v>2.5</v>
          </cell>
          <cell r="K970">
            <v>-2.7</v>
          </cell>
          <cell r="L970">
            <v>24.9634</v>
          </cell>
          <cell r="M970">
            <v>23.676888999999999</v>
          </cell>
          <cell r="N970">
            <v>1.286511</v>
          </cell>
          <cell r="O970">
            <v>5.1535888540823764</v>
          </cell>
        </row>
        <row r="971">
          <cell r="F971">
            <v>124313</v>
          </cell>
          <cell r="G971" t="str">
            <v xml:space="preserve">22 KV BALAJI                  </v>
          </cell>
          <cell r="H971" t="str">
            <v>INDU</v>
          </cell>
          <cell r="I971" t="str">
            <v>MX</v>
          </cell>
          <cell r="J971">
            <v>3.87</v>
          </cell>
          <cell r="K971">
            <v>-0.33</v>
          </cell>
          <cell r="L971">
            <v>24.204799999999999</v>
          </cell>
          <cell r="M971">
            <v>22.309014999999999</v>
          </cell>
          <cell r="N971">
            <v>1.8957850000000001</v>
          </cell>
          <cell r="O971">
            <v>7.8322688061872023</v>
          </cell>
        </row>
        <row r="972">
          <cell r="F972">
            <v>124314</v>
          </cell>
          <cell r="G972" t="str">
            <v xml:space="preserve">22 KV SHRIJI                  </v>
          </cell>
          <cell r="H972" t="str">
            <v>INDU</v>
          </cell>
          <cell r="I972" t="str">
            <v>MX</v>
          </cell>
          <cell r="J972">
            <v>2.44</v>
          </cell>
          <cell r="K972">
            <v>0.4</v>
          </cell>
          <cell r="L972">
            <v>27.892499999999998</v>
          </cell>
          <cell r="M972">
            <v>25.931975000000001</v>
          </cell>
          <cell r="N972">
            <v>1.9605250000000001</v>
          </cell>
          <cell r="O972">
            <v>7.0288608048758627</v>
          </cell>
        </row>
        <row r="973">
          <cell r="F973">
            <v>124315</v>
          </cell>
          <cell r="G973" t="str">
            <v xml:space="preserve">22 KV PRINCE                  </v>
          </cell>
          <cell r="H973" t="str">
            <v>INDU</v>
          </cell>
          <cell r="I973" t="str">
            <v>MX</v>
          </cell>
          <cell r="J973">
            <v>4.8</v>
          </cell>
          <cell r="K973">
            <v>1.45</v>
          </cell>
          <cell r="L973">
            <v>15.374700000000001</v>
          </cell>
          <cell r="M973">
            <v>14.015247</v>
          </cell>
          <cell r="N973">
            <v>1.359453</v>
          </cell>
          <cell r="O973">
            <v>8.8421432613319286</v>
          </cell>
        </row>
        <row r="974">
          <cell r="F974">
            <v>124316</v>
          </cell>
          <cell r="G974" t="str">
            <v xml:space="preserve">22 KV SARASWATI               </v>
          </cell>
          <cell r="H974" t="str">
            <v>URBN</v>
          </cell>
          <cell r="I974" t="str">
            <v>LT</v>
          </cell>
          <cell r="J974">
            <v>5.94</v>
          </cell>
          <cell r="K974">
            <v>4.79</v>
          </cell>
          <cell r="L974">
            <v>12.531599999999999</v>
          </cell>
          <cell r="M974">
            <v>11.102022</v>
          </cell>
          <cell r="N974">
            <v>1.429578</v>
          </cell>
          <cell r="O974">
            <v>11.407785119218616</v>
          </cell>
        </row>
        <row r="975">
          <cell r="F975">
            <v>124319</v>
          </cell>
          <cell r="G975" t="str">
            <v xml:space="preserve">22 KV HIGH TECH PARK          </v>
          </cell>
          <cell r="H975" t="str">
            <v>INDU</v>
          </cell>
          <cell r="I975" t="str">
            <v>MX</v>
          </cell>
          <cell r="J975">
            <v>0.95</v>
          </cell>
          <cell r="K975">
            <v>-2</v>
          </cell>
          <cell r="L975">
            <v>9.2409999999999997</v>
          </cell>
          <cell r="M975">
            <v>8.720269</v>
          </cell>
          <cell r="N975">
            <v>0.52073100000000005</v>
          </cell>
          <cell r="O975">
            <v>5.6350070338707932</v>
          </cell>
        </row>
        <row r="976">
          <cell r="F976">
            <v>124401</v>
          </cell>
          <cell r="G976" t="str">
            <v xml:space="preserve">22 KV PUNA(U)                 </v>
          </cell>
          <cell r="H976" t="str">
            <v>URBN</v>
          </cell>
          <cell r="I976" t="str">
            <v>LT</v>
          </cell>
          <cell r="J976">
            <v>9.0399999999999991</v>
          </cell>
          <cell r="K976">
            <v>5.7</v>
          </cell>
          <cell r="L976">
            <v>8.1841000000000008</v>
          </cell>
          <cell r="M976">
            <v>7.7428540000000003</v>
          </cell>
          <cell r="N976">
            <v>0.44124600000000003</v>
          </cell>
          <cell r="O976">
            <v>5.3915030363754113</v>
          </cell>
        </row>
        <row r="977">
          <cell r="F977">
            <v>124402</v>
          </cell>
          <cell r="G977" t="str">
            <v xml:space="preserve">22 KV MATRUSHAKTI             </v>
          </cell>
          <cell r="H977" t="str">
            <v>URBN</v>
          </cell>
          <cell r="I977" t="str">
            <v>LT</v>
          </cell>
          <cell r="J977">
            <v>5.15</v>
          </cell>
          <cell r="K977">
            <v>5.7</v>
          </cell>
          <cell r="L977">
            <v>12.677899</v>
          </cell>
          <cell r="M977">
            <v>12.120264000000001</v>
          </cell>
          <cell r="N977">
            <v>0.55763499999999999</v>
          </cell>
          <cell r="O977">
            <v>4.3984811678969837</v>
          </cell>
        </row>
        <row r="978">
          <cell r="F978">
            <v>124403</v>
          </cell>
          <cell r="G978" t="str">
            <v xml:space="preserve">22 KV RANUJA DHAM             </v>
          </cell>
          <cell r="H978" t="str">
            <v>URBN</v>
          </cell>
          <cell r="I978" t="str">
            <v>LT</v>
          </cell>
          <cell r="J978">
            <v>9.65</v>
          </cell>
          <cell r="K978">
            <v>5.49</v>
          </cell>
          <cell r="L978">
            <v>11.318099999999999</v>
          </cell>
          <cell r="M978">
            <v>10.729338</v>
          </cell>
          <cell r="N978">
            <v>0.58876200000000001</v>
          </cell>
          <cell r="O978">
            <v>5.2019508574760778</v>
          </cell>
        </row>
        <row r="979">
          <cell r="F979">
            <v>124404</v>
          </cell>
          <cell r="G979" t="str">
            <v xml:space="preserve">22 KV VALLABHNAGAR            </v>
          </cell>
          <cell r="H979" t="str">
            <v>URBN</v>
          </cell>
          <cell r="I979" t="str">
            <v>LT</v>
          </cell>
          <cell r="J979">
            <v>6.12</v>
          </cell>
          <cell r="K979">
            <v>2.46</v>
          </cell>
          <cell r="L979">
            <v>26.396602000000001</v>
          </cell>
          <cell r="M979">
            <v>25.718523000000001</v>
          </cell>
          <cell r="N979">
            <v>0.67807899999999999</v>
          </cell>
          <cell r="O979">
            <v>2.5688116978086799</v>
          </cell>
        </row>
        <row r="980">
          <cell r="F980">
            <v>124405</v>
          </cell>
          <cell r="G980" t="str">
            <v xml:space="preserve">22 KV SAROLI(U)               </v>
          </cell>
          <cell r="H980" t="str">
            <v>URBN</v>
          </cell>
          <cell r="I980" t="str">
            <v>MX</v>
          </cell>
          <cell r="J980">
            <v>5.28</v>
          </cell>
          <cell r="K980">
            <v>4.0999999999999996</v>
          </cell>
          <cell r="L980">
            <v>23.839867999999999</v>
          </cell>
          <cell r="M980">
            <v>21.972501999999999</v>
          </cell>
          <cell r="N980">
            <v>1.8673660000000001</v>
          </cell>
          <cell r="O980">
            <v>7.8329544442108485</v>
          </cell>
        </row>
        <row r="981">
          <cell r="F981">
            <v>124406</v>
          </cell>
          <cell r="G981" t="str">
            <v xml:space="preserve">22 KV JAY BHAVANI             </v>
          </cell>
          <cell r="H981" t="str">
            <v>INDU</v>
          </cell>
          <cell r="I981" t="str">
            <v>LT</v>
          </cell>
          <cell r="J981">
            <v>3.39</v>
          </cell>
          <cell r="K981">
            <v>2.12</v>
          </cell>
          <cell r="L981">
            <v>12.041669000000001</v>
          </cell>
          <cell r="M981">
            <v>11.641029</v>
          </cell>
          <cell r="N981">
            <v>0.40064</v>
          </cell>
          <cell r="O981">
            <v>3.3271135421510092</v>
          </cell>
        </row>
        <row r="982">
          <cell r="F982">
            <v>124408</v>
          </cell>
          <cell r="G982" t="str">
            <v xml:space="preserve">22 KV PARVAT                  </v>
          </cell>
          <cell r="H982" t="str">
            <v>URBN</v>
          </cell>
          <cell r="I982" t="str">
            <v>MX</v>
          </cell>
          <cell r="J982">
            <v>10.52</v>
          </cell>
          <cell r="K982">
            <v>5.23</v>
          </cell>
          <cell r="L982">
            <v>11.453181000000001</v>
          </cell>
          <cell r="M982">
            <v>11.07001</v>
          </cell>
          <cell r="N982">
            <v>0.38317099999999998</v>
          </cell>
          <cell r="O982">
            <v>3.3455421685905429</v>
          </cell>
        </row>
        <row r="983">
          <cell r="F983">
            <v>124409</v>
          </cell>
          <cell r="G983" t="str">
            <v xml:space="preserve">22 KV AVIRA                   </v>
          </cell>
          <cell r="H983" t="str">
            <v>URBN</v>
          </cell>
          <cell r="I983" t="str">
            <v>LT</v>
          </cell>
          <cell r="J983">
            <v>9.43</v>
          </cell>
          <cell r="K983">
            <v>5.65</v>
          </cell>
          <cell r="L983">
            <v>5.5125999999999999</v>
          </cell>
          <cell r="M983">
            <v>5.2522200000000003</v>
          </cell>
          <cell r="N983">
            <v>0.26038</v>
          </cell>
          <cell r="O983">
            <v>4.723361027464354</v>
          </cell>
        </row>
        <row r="984">
          <cell r="F984">
            <v>124410</v>
          </cell>
          <cell r="G984" t="str">
            <v xml:space="preserve">11 KV SATYANARAYAN            </v>
          </cell>
          <cell r="H984" t="str">
            <v>URBN</v>
          </cell>
          <cell r="I984" t="str">
            <v>LT</v>
          </cell>
          <cell r="J984">
            <v>4.78</v>
          </cell>
          <cell r="K984">
            <v>5.85</v>
          </cell>
          <cell r="L984">
            <v>15.179990999999999</v>
          </cell>
          <cell r="M984">
            <v>14.423207</v>
          </cell>
          <cell r="N984">
            <v>0.75678400000000001</v>
          </cell>
          <cell r="O984">
            <v>4.9854048003058766</v>
          </cell>
        </row>
        <row r="985">
          <cell r="F985">
            <v>124411</v>
          </cell>
          <cell r="G985" t="str">
            <v xml:space="preserve">11KV PRAMUKHCHHAYA            </v>
          </cell>
          <cell r="H985" t="str">
            <v>URBN</v>
          </cell>
          <cell r="I985" t="str">
            <v>LT</v>
          </cell>
          <cell r="J985">
            <v>5.75</v>
          </cell>
          <cell r="K985">
            <v>0</v>
          </cell>
          <cell r="L985">
            <v>2.3188</v>
          </cell>
          <cell r="M985">
            <v>2.2438799999999999</v>
          </cell>
          <cell r="N985">
            <v>7.492E-2</v>
          </cell>
          <cell r="O985">
            <v>3.2309815421769881</v>
          </cell>
        </row>
        <row r="986">
          <cell r="F986">
            <v>124501</v>
          </cell>
          <cell r="G986" t="str">
            <v xml:space="preserve">11 KV GHB                     </v>
          </cell>
          <cell r="H986" t="str">
            <v>URBN</v>
          </cell>
          <cell r="I986" t="str">
            <v>LT</v>
          </cell>
          <cell r="J986">
            <v>10.199999999999999</v>
          </cell>
          <cell r="K986">
            <v>7.91</v>
          </cell>
          <cell r="L986">
            <v>14.165979999999999</v>
          </cell>
          <cell r="M986">
            <v>13.350857</v>
          </cell>
          <cell r="N986">
            <v>0.81512300000000004</v>
          </cell>
          <cell r="O986">
            <v>5.7540883158101312</v>
          </cell>
        </row>
        <row r="987">
          <cell r="F987">
            <v>124502</v>
          </cell>
          <cell r="G987" t="str">
            <v xml:space="preserve">11 KV VAKTANA                 </v>
          </cell>
          <cell r="H987" t="str">
            <v>ADOM</v>
          </cell>
          <cell r="I987" t="str">
            <v>LT</v>
          </cell>
          <cell r="J987">
            <v>5.82</v>
          </cell>
          <cell r="K987">
            <v>-48.1</v>
          </cell>
          <cell r="L987">
            <v>0.79496100000000003</v>
          </cell>
          <cell r="M987">
            <v>1.079812</v>
          </cell>
          <cell r="N987">
            <v>-0.28485100000000002</v>
          </cell>
          <cell r="O987">
            <v>-35.832072265180301</v>
          </cell>
        </row>
        <row r="988">
          <cell r="F988">
            <v>124503</v>
          </cell>
          <cell r="G988" t="str">
            <v xml:space="preserve">11 KV BHATIA                  </v>
          </cell>
          <cell r="H988" t="str">
            <v xml:space="preserve">JGY </v>
          </cell>
          <cell r="I988" t="str">
            <v>LT</v>
          </cell>
          <cell r="J988">
            <v>19.920000000000002</v>
          </cell>
          <cell r="K988">
            <v>19.59</v>
          </cell>
          <cell r="L988">
            <v>8.2646999999999995</v>
          </cell>
          <cell r="M988">
            <v>6.8159960000000002</v>
          </cell>
          <cell r="N988">
            <v>1.448704</v>
          </cell>
          <cell r="O988">
            <v>17.528815323000231</v>
          </cell>
        </row>
        <row r="989">
          <cell r="F989">
            <v>124504</v>
          </cell>
          <cell r="G989" t="str">
            <v xml:space="preserve">11 KV LAJPORE                 </v>
          </cell>
          <cell r="H989" t="str">
            <v xml:space="preserve">JGY </v>
          </cell>
          <cell r="I989" t="str">
            <v>MX</v>
          </cell>
          <cell r="J989">
            <v>14.1</v>
          </cell>
          <cell r="K989">
            <v>23.47</v>
          </cell>
          <cell r="L989">
            <v>7.6218199999999996</v>
          </cell>
          <cell r="M989">
            <v>5.8537340000000002</v>
          </cell>
          <cell r="N989">
            <v>1.768086</v>
          </cell>
          <cell r="O989">
            <v>23.197687691391295</v>
          </cell>
        </row>
        <row r="990">
          <cell r="F990">
            <v>124505</v>
          </cell>
          <cell r="G990" t="str">
            <v xml:space="preserve">11 KV PARDIKANDE              </v>
          </cell>
          <cell r="H990" t="str">
            <v>URBN</v>
          </cell>
          <cell r="I990" t="str">
            <v>MX</v>
          </cell>
          <cell r="J990">
            <v>8.84</v>
          </cell>
          <cell r="K990">
            <v>5.08</v>
          </cell>
          <cell r="L990">
            <v>13.140219999999999</v>
          </cell>
          <cell r="M990">
            <v>12.303108999999999</v>
          </cell>
          <cell r="N990">
            <v>0.83711100000000005</v>
          </cell>
          <cell r="O990">
            <v>6.370601101047014</v>
          </cell>
        </row>
        <row r="991">
          <cell r="F991">
            <v>124523</v>
          </cell>
          <cell r="G991" t="str">
            <v xml:space="preserve">11 KV APPAREL PARK            </v>
          </cell>
          <cell r="H991" t="str">
            <v>INDU</v>
          </cell>
          <cell r="I991" t="str">
            <v>MX</v>
          </cell>
          <cell r="J991">
            <v>2.4900000000000002</v>
          </cell>
          <cell r="K991">
            <v>-1.5</v>
          </cell>
          <cell r="L991">
            <v>4.1630399999999996</v>
          </cell>
          <cell r="M991">
            <v>4.120196</v>
          </cell>
          <cell r="N991">
            <v>4.2844E-2</v>
          </cell>
          <cell r="O991">
            <v>1.0291517737038318</v>
          </cell>
        </row>
        <row r="992">
          <cell r="F992">
            <v>124524</v>
          </cell>
          <cell r="G992" t="str">
            <v xml:space="preserve">11 KV SOORAJ (SUSM:1)         </v>
          </cell>
          <cell r="H992" t="str">
            <v>INDU</v>
          </cell>
          <cell r="I992" t="str">
            <v>MX</v>
          </cell>
          <cell r="J992">
            <v>2.85</v>
          </cell>
          <cell r="K992">
            <v>-0.81</v>
          </cell>
          <cell r="L992">
            <v>7.1738999999999997</v>
          </cell>
          <cell r="M992">
            <v>6.7015140000000004</v>
          </cell>
          <cell r="N992">
            <v>0.47238599999999997</v>
          </cell>
          <cell r="O992">
            <v>6.5847865177936686</v>
          </cell>
        </row>
        <row r="993">
          <cell r="F993">
            <v>124525</v>
          </cell>
          <cell r="G993" t="str">
            <v xml:space="preserve">11 KV FEMINA (SUSM:2)         </v>
          </cell>
          <cell r="H993" t="str">
            <v>INDU</v>
          </cell>
          <cell r="I993" t="str">
            <v>MX</v>
          </cell>
          <cell r="J993">
            <v>3.68</v>
          </cell>
          <cell r="K993">
            <v>-0.18</v>
          </cell>
          <cell r="L993">
            <v>11.615159999999999</v>
          </cell>
          <cell r="M993">
            <v>10.325065</v>
          </cell>
          <cell r="N993">
            <v>1.290095</v>
          </cell>
          <cell r="O993">
            <v>11.106992929929506</v>
          </cell>
        </row>
        <row r="994">
          <cell r="F994">
            <v>124526</v>
          </cell>
          <cell r="G994" t="str">
            <v xml:space="preserve">11 KV BILLFINGAR (SUSM:3)     </v>
          </cell>
          <cell r="H994" t="str">
            <v>INDU</v>
          </cell>
          <cell r="I994" t="str">
            <v>MX</v>
          </cell>
          <cell r="J994">
            <v>4.9000000000000004</v>
          </cell>
          <cell r="K994">
            <v>-0.12</v>
          </cell>
          <cell r="L994">
            <v>7.4389000000000003</v>
          </cell>
          <cell r="M994">
            <v>6.9395860000000003</v>
          </cell>
          <cell r="N994">
            <v>0.49931399999999998</v>
          </cell>
          <cell r="O994">
            <v>6.7122020728871208</v>
          </cell>
        </row>
        <row r="995">
          <cell r="F995">
            <v>124527</v>
          </cell>
          <cell r="G995" t="str">
            <v xml:space="preserve">11 KV SUNTEX (SUSM:4)         </v>
          </cell>
          <cell r="H995" t="str">
            <v>INDU</v>
          </cell>
          <cell r="I995" t="str">
            <v>MX</v>
          </cell>
          <cell r="J995">
            <v>1.96</v>
          </cell>
          <cell r="K995">
            <v>0.31</v>
          </cell>
          <cell r="L995">
            <v>8.9802599999999995</v>
          </cell>
          <cell r="M995">
            <v>8.7840740000000004</v>
          </cell>
          <cell r="N995">
            <v>0.196186</v>
          </cell>
          <cell r="O995">
            <v>2.1846360795789876</v>
          </cell>
        </row>
        <row r="996">
          <cell r="F996">
            <v>124529</v>
          </cell>
          <cell r="G996" t="str">
            <v xml:space="preserve">11 KV RICHLOOK (SUSM:5)       </v>
          </cell>
          <cell r="H996" t="str">
            <v>INDU</v>
          </cell>
          <cell r="I996" t="str">
            <v>MX</v>
          </cell>
          <cell r="J996">
            <v>2.39</v>
          </cell>
          <cell r="K996">
            <v>0.62</v>
          </cell>
          <cell r="L996">
            <v>10.33986</v>
          </cell>
          <cell r="M996">
            <v>9.2833860000000001</v>
          </cell>
          <cell r="N996">
            <v>1.0564739999999999</v>
          </cell>
          <cell r="O996">
            <v>10.217488437947903</v>
          </cell>
        </row>
        <row r="997">
          <cell r="F997">
            <v>124530</v>
          </cell>
          <cell r="G997" t="str">
            <v xml:space="preserve">11 KV VASUDEV (SUSM:6)        </v>
          </cell>
          <cell r="H997" t="str">
            <v>INDU</v>
          </cell>
          <cell r="I997" t="str">
            <v>MX</v>
          </cell>
          <cell r="J997">
            <v>2.12</v>
          </cell>
          <cell r="K997">
            <v>-1.45</v>
          </cell>
          <cell r="L997">
            <v>11.9665</v>
          </cell>
          <cell r="M997">
            <v>11.24607</v>
          </cell>
          <cell r="N997">
            <v>0.72043000000000001</v>
          </cell>
          <cell r="O997">
            <v>6.0203902561317006</v>
          </cell>
        </row>
        <row r="998">
          <cell r="F998">
            <v>124532</v>
          </cell>
          <cell r="G998" t="str">
            <v xml:space="preserve">11 KV MUNIVAR (SUSM:7)        </v>
          </cell>
          <cell r="H998" t="str">
            <v>INDU</v>
          </cell>
          <cell r="I998" t="str">
            <v>MX</v>
          </cell>
          <cell r="J998">
            <v>0.8</v>
          </cell>
          <cell r="K998">
            <v>0.46</v>
          </cell>
          <cell r="L998">
            <v>10.36552</v>
          </cell>
          <cell r="M998">
            <v>9.5778160000000003</v>
          </cell>
          <cell r="N998">
            <v>0.78770399999999996</v>
          </cell>
          <cell r="O998">
            <v>7.5992714306662856</v>
          </cell>
        </row>
        <row r="999">
          <cell r="F999">
            <v>124533</v>
          </cell>
          <cell r="G999" t="str">
            <v xml:space="preserve">11 KV SACHIN BAZAR            </v>
          </cell>
          <cell r="H999" t="str">
            <v>URBN</v>
          </cell>
          <cell r="I999" t="str">
            <v>LT</v>
          </cell>
          <cell r="J999">
            <v>6.2</v>
          </cell>
          <cell r="K999">
            <v>0</v>
          </cell>
          <cell r="L999">
            <v>0</v>
          </cell>
          <cell r="M999">
            <v>0</v>
          </cell>
          <cell r="N999">
            <v>0</v>
          </cell>
          <cell r="O999">
            <v>0</v>
          </cell>
        </row>
        <row r="1000">
          <cell r="F1000">
            <v>124601</v>
          </cell>
          <cell r="G1000" t="str">
            <v xml:space="preserve">11KV AMOD TOWN                </v>
          </cell>
          <cell r="H1000" t="str">
            <v>URBN</v>
          </cell>
          <cell r="I1000" t="str">
            <v>MX</v>
          </cell>
          <cell r="J1000">
            <v>5.23</v>
          </cell>
          <cell r="K1000">
            <v>5.23</v>
          </cell>
          <cell r="L1000">
            <v>6.7673100000000002</v>
          </cell>
          <cell r="M1000">
            <v>6.138655</v>
          </cell>
          <cell r="N1000">
            <v>0.62865499999999996</v>
          </cell>
          <cell r="O1000">
            <v>9.2895847833186309</v>
          </cell>
        </row>
        <row r="1001">
          <cell r="F1001">
            <v>124602</v>
          </cell>
          <cell r="G1001" t="str">
            <v xml:space="preserve">11KV DENVA                    </v>
          </cell>
          <cell r="H1001" t="str">
            <v xml:space="preserve">JGY </v>
          </cell>
          <cell r="I1001" t="str">
            <v>LT</v>
          </cell>
          <cell r="J1001">
            <v>9.41</v>
          </cell>
          <cell r="K1001">
            <v>46.48</v>
          </cell>
          <cell r="L1001">
            <v>7.2918599999999998</v>
          </cell>
          <cell r="M1001">
            <v>3.750273</v>
          </cell>
          <cell r="N1001">
            <v>3.5415869999999998</v>
          </cell>
          <cell r="O1001">
            <v>48.569048226378456</v>
          </cell>
        </row>
        <row r="1002">
          <cell r="F1002">
            <v>124603</v>
          </cell>
          <cell r="G1002" t="str">
            <v xml:space="preserve">11KV GARISSION IND            </v>
          </cell>
          <cell r="H1002" t="str">
            <v>INDU</v>
          </cell>
          <cell r="I1002" t="str">
            <v>MX</v>
          </cell>
          <cell r="J1002">
            <v>1.72</v>
          </cell>
          <cell r="K1002">
            <v>1.34</v>
          </cell>
          <cell r="L1002">
            <v>1.6614</v>
          </cell>
          <cell r="M1002">
            <v>1.463768</v>
          </cell>
          <cell r="N1002">
            <v>0.197632</v>
          </cell>
          <cell r="O1002">
            <v>11.895509811002769</v>
          </cell>
        </row>
        <row r="1003">
          <cell r="F1003">
            <v>124604</v>
          </cell>
          <cell r="G1003" t="str">
            <v xml:space="preserve">11KV NINAM                    </v>
          </cell>
          <cell r="H1003" t="str">
            <v>ADOM</v>
          </cell>
          <cell r="I1003" t="str">
            <v>LT</v>
          </cell>
          <cell r="J1003">
            <v>20.399999999999999</v>
          </cell>
          <cell r="K1003">
            <v>-51.62</v>
          </cell>
          <cell r="L1003">
            <v>0.95526</v>
          </cell>
          <cell r="M1003">
            <v>1.8403890000000001</v>
          </cell>
          <cell r="N1003">
            <v>-0.88512900000000005</v>
          </cell>
          <cell r="O1003">
            <v>-92.658438540292693</v>
          </cell>
        </row>
        <row r="1004">
          <cell r="F1004">
            <v>124605</v>
          </cell>
          <cell r="G1004" t="str">
            <v xml:space="preserve">11KV RODH                     </v>
          </cell>
          <cell r="H1004" t="str">
            <v xml:space="preserve">JGY </v>
          </cell>
          <cell r="I1004" t="str">
            <v>LT</v>
          </cell>
          <cell r="J1004">
            <v>9.7100000000000009</v>
          </cell>
          <cell r="K1004">
            <v>21.73</v>
          </cell>
          <cell r="L1004">
            <v>1.7193000000000001</v>
          </cell>
          <cell r="M1004">
            <v>1.327107</v>
          </cell>
          <cell r="N1004">
            <v>0.39219300000000001</v>
          </cell>
          <cell r="O1004">
            <v>22.81120223346711</v>
          </cell>
        </row>
        <row r="1005">
          <cell r="F1005">
            <v>124606</v>
          </cell>
          <cell r="G1005" t="str">
            <v xml:space="preserve">11KV VADIYA AG                </v>
          </cell>
          <cell r="H1005" t="str">
            <v>ADOM</v>
          </cell>
          <cell r="I1005" t="str">
            <v>LT</v>
          </cell>
          <cell r="J1005">
            <v>18.64</v>
          </cell>
          <cell r="K1005">
            <v>23.37</v>
          </cell>
          <cell r="L1005">
            <v>0.94181000000000004</v>
          </cell>
          <cell r="M1005">
            <v>1.126746</v>
          </cell>
          <cell r="N1005">
            <v>-0.18493599999999999</v>
          </cell>
          <cell r="O1005">
            <v>-19.636232361091938</v>
          </cell>
        </row>
        <row r="1006">
          <cell r="F1006">
            <v>128501</v>
          </cell>
          <cell r="G1006" t="str">
            <v xml:space="preserve">SANJAN                        </v>
          </cell>
          <cell r="H1006" t="str">
            <v xml:space="preserve">JGY </v>
          </cell>
          <cell r="I1006" t="str">
            <v>MX</v>
          </cell>
          <cell r="J1006">
            <v>10.45</v>
          </cell>
          <cell r="K1006">
            <v>37.44</v>
          </cell>
          <cell r="L1006">
            <v>14.425599999999999</v>
          </cell>
          <cell r="M1006">
            <v>8.9140069999999998</v>
          </cell>
          <cell r="N1006">
            <v>5.5115930000000004</v>
          </cell>
          <cell r="O1006">
            <v>38.207027783939665</v>
          </cell>
        </row>
        <row r="1007">
          <cell r="F1007">
            <v>128502</v>
          </cell>
          <cell r="G1007" t="str">
            <v xml:space="preserve">NARGOL AGDOM                  </v>
          </cell>
          <cell r="H1007" t="str">
            <v>ADOM</v>
          </cell>
          <cell r="I1007" t="str">
            <v>MX</v>
          </cell>
          <cell r="J1007">
            <v>12.37</v>
          </cell>
          <cell r="K1007">
            <v>-21.45</v>
          </cell>
          <cell r="L1007">
            <v>8.9418999999999998E-2</v>
          </cell>
          <cell r="M1007">
            <v>0.56864999999999999</v>
          </cell>
          <cell r="N1007">
            <v>-0.47923100000000002</v>
          </cell>
          <cell r="O1007">
            <v>-535.93867075230094</v>
          </cell>
        </row>
        <row r="1008">
          <cell r="F1008">
            <v>128503</v>
          </cell>
          <cell r="G1008" t="str">
            <v xml:space="preserve">VANKASH                       </v>
          </cell>
          <cell r="H1008" t="str">
            <v xml:space="preserve">JGY </v>
          </cell>
          <cell r="I1008" t="str">
            <v>MX</v>
          </cell>
          <cell r="J1008">
            <v>5.97</v>
          </cell>
          <cell r="K1008">
            <v>35.99</v>
          </cell>
          <cell r="L1008">
            <v>4.2903000000000002</v>
          </cell>
          <cell r="M1008">
            <v>2.5158779999999998</v>
          </cell>
          <cell r="N1008">
            <v>1.7744219999999999</v>
          </cell>
          <cell r="O1008">
            <v>41.358925949234319</v>
          </cell>
        </row>
        <row r="1009">
          <cell r="F1009">
            <v>128504</v>
          </cell>
          <cell r="G1009" t="str">
            <v xml:space="preserve">AHOO JGY                      </v>
          </cell>
          <cell r="H1009" t="str">
            <v xml:space="preserve">JGY </v>
          </cell>
          <cell r="I1009" t="str">
            <v>MX</v>
          </cell>
          <cell r="J1009">
            <v>14.96</v>
          </cell>
          <cell r="K1009">
            <v>40.54</v>
          </cell>
          <cell r="L1009">
            <v>8.0134000000000007</v>
          </cell>
          <cell r="M1009">
            <v>4.6668810000000001</v>
          </cell>
          <cell r="N1009">
            <v>3.3465189999999998</v>
          </cell>
          <cell r="O1009">
            <v>41.761536925649537</v>
          </cell>
        </row>
        <row r="1010">
          <cell r="F1010">
            <v>128510</v>
          </cell>
          <cell r="G1010" t="str">
            <v xml:space="preserve">11 KV WAREE                   </v>
          </cell>
          <cell r="H1010" t="str">
            <v>INDU</v>
          </cell>
          <cell r="I1010" t="str">
            <v>MX</v>
          </cell>
          <cell r="J1010">
            <v>3.04</v>
          </cell>
          <cell r="K1010">
            <v>0.28999999999999998</v>
          </cell>
          <cell r="L1010">
            <v>10.42976</v>
          </cell>
          <cell r="M1010">
            <v>10.060411</v>
          </cell>
          <cell r="N1010">
            <v>0.36934899999999998</v>
          </cell>
          <cell r="O1010">
            <v>3.5412991286472555</v>
          </cell>
        </row>
        <row r="1011">
          <cell r="F1011">
            <v>128601</v>
          </cell>
          <cell r="G1011" t="str">
            <v xml:space="preserve">11 KV HINDOLIYA JGY           </v>
          </cell>
          <cell r="H1011" t="str">
            <v xml:space="preserve">JGY </v>
          </cell>
          <cell r="I1011" t="str">
            <v>LT</v>
          </cell>
          <cell r="J1011">
            <v>4.62</v>
          </cell>
          <cell r="K1011">
            <v>8.84</v>
          </cell>
          <cell r="L1011">
            <v>1.2231000000000001</v>
          </cell>
          <cell r="M1011">
            <v>1.1080620000000001</v>
          </cell>
          <cell r="N1011">
            <v>0.115038</v>
          </cell>
          <cell r="O1011">
            <v>9.4054451802796173</v>
          </cell>
        </row>
        <row r="1012">
          <cell r="F1012">
            <v>128602</v>
          </cell>
          <cell r="G1012" t="str">
            <v xml:space="preserve">11 KV AFWA                    </v>
          </cell>
          <cell r="H1012" t="str">
            <v xml:space="preserve">JGY </v>
          </cell>
          <cell r="I1012" t="str">
            <v>LT</v>
          </cell>
          <cell r="J1012">
            <v>6.95</v>
          </cell>
          <cell r="K1012">
            <v>19.14</v>
          </cell>
          <cell r="L1012">
            <v>5.5627000000000004</v>
          </cell>
          <cell r="M1012">
            <v>4.0285640000000003</v>
          </cell>
          <cell r="N1012">
            <v>1.5341359999999999</v>
          </cell>
          <cell r="O1012">
            <v>27.578981429881171</v>
          </cell>
        </row>
        <row r="1013">
          <cell r="F1013">
            <v>128603</v>
          </cell>
          <cell r="G1013" t="str">
            <v xml:space="preserve">11 KV KIKVAD                  </v>
          </cell>
          <cell r="H1013" t="str">
            <v>ADOM</v>
          </cell>
          <cell r="I1013" t="str">
            <v>LT</v>
          </cell>
          <cell r="J1013">
            <v>18.13</v>
          </cell>
          <cell r="K1013">
            <v>-5.4</v>
          </cell>
          <cell r="L1013">
            <v>1.4412</v>
          </cell>
          <cell r="M1013">
            <v>1.466899</v>
          </cell>
          <cell r="N1013">
            <v>-2.5699E-2</v>
          </cell>
          <cell r="O1013">
            <v>-1.7831668054399112</v>
          </cell>
        </row>
        <row r="1014">
          <cell r="F1014">
            <v>128604</v>
          </cell>
          <cell r="G1014" t="str">
            <v xml:space="preserve">11 KV VADHAVA                 </v>
          </cell>
          <cell r="H1014" t="str">
            <v>ADOM</v>
          </cell>
          <cell r="I1014" t="str">
            <v>LT</v>
          </cell>
          <cell r="J1014">
            <v>12.26</v>
          </cell>
          <cell r="K1014">
            <v>-1.68</v>
          </cell>
          <cell r="L1014">
            <v>2.0820270000000001</v>
          </cell>
          <cell r="M1014">
            <v>1.9770289999999999</v>
          </cell>
          <cell r="N1014">
            <v>0.10499799999999999</v>
          </cell>
          <cell r="O1014">
            <v>5.0430662042327024</v>
          </cell>
        </row>
        <row r="1015">
          <cell r="F1015">
            <v>128605</v>
          </cell>
          <cell r="G1015" t="str">
            <v xml:space="preserve">11 KV SAI RAM                 </v>
          </cell>
          <cell r="H1015" t="str">
            <v xml:space="preserve">JGY </v>
          </cell>
          <cell r="I1015" t="str">
            <v>LT</v>
          </cell>
          <cell r="J1015">
            <v>3.61</v>
          </cell>
          <cell r="K1015">
            <v>10.74</v>
          </cell>
          <cell r="L1015">
            <v>0.390764</v>
          </cell>
          <cell r="M1015">
            <v>0.33643299999999998</v>
          </cell>
          <cell r="N1015">
            <v>5.4330999999999997E-2</v>
          </cell>
          <cell r="O1015">
            <v>13.903788475908733</v>
          </cell>
        </row>
        <row r="1016">
          <cell r="F1016">
            <v>128606</v>
          </cell>
          <cell r="G1016" t="str">
            <v xml:space="preserve">11 KV PARDI                   </v>
          </cell>
          <cell r="H1016" t="str">
            <v>ADOM</v>
          </cell>
          <cell r="I1016" t="str">
            <v>LT</v>
          </cell>
          <cell r="J1016">
            <v>9.3000000000000007</v>
          </cell>
          <cell r="K1016">
            <v>-81.75</v>
          </cell>
          <cell r="L1016">
            <v>0.75707000000000002</v>
          </cell>
          <cell r="M1016">
            <v>1.2786869999999999</v>
          </cell>
          <cell r="N1016">
            <v>-0.521617</v>
          </cell>
          <cell r="O1016">
            <v>-68.89944126698984</v>
          </cell>
        </row>
        <row r="1017">
          <cell r="F1017">
            <v>128701</v>
          </cell>
          <cell r="G1017" t="str">
            <v xml:space="preserve">11KV BAGUMRA                  </v>
          </cell>
          <cell r="H1017" t="str">
            <v>ADOM</v>
          </cell>
          <cell r="I1017" t="str">
            <v>LT</v>
          </cell>
          <cell r="J1017">
            <v>4.32</v>
          </cell>
          <cell r="K1017">
            <v>21.77</v>
          </cell>
          <cell r="L1017">
            <v>3.6173899999999999</v>
          </cell>
          <cell r="M1017">
            <v>2.1784050000000001</v>
          </cell>
          <cell r="N1017">
            <v>1.438985</v>
          </cell>
          <cell r="O1017">
            <v>39.779647757084525</v>
          </cell>
        </row>
        <row r="1018">
          <cell r="F1018">
            <v>128702</v>
          </cell>
          <cell r="G1018" t="str">
            <v xml:space="preserve">11KV MANGAL MURTI             </v>
          </cell>
          <cell r="H1018" t="str">
            <v>INDU</v>
          </cell>
          <cell r="I1018" t="str">
            <v>LT</v>
          </cell>
          <cell r="J1018">
            <v>6.97</v>
          </cell>
          <cell r="K1018">
            <v>1.04</v>
          </cell>
          <cell r="L1018">
            <v>24.671900000000001</v>
          </cell>
          <cell r="M1018">
            <v>23.214247</v>
          </cell>
          <cell r="N1018">
            <v>1.4576530000000001</v>
          </cell>
          <cell r="O1018">
            <v>5.9081505680551558</v>
          </cell>
        </row>
        <row r="1019">
          <cell r="F1019">
            <v>128703</v>
          </cell>
          <cell r="G1019" t="str">
            <v xml:space="preserve">11KV RANJAN FASHIONS          </v>
          </cell>
          <cell r="H1019" t="str">
            <v>INDU</v>
          </cell>
          <cell r="I1019" t="str">
            <v>MX</v>
          </cell>
          <cell r="J1019">
            <v>4.37</v>
          </cell>
          <cell r="K1019">
            <v>1.08</v>
          </cell>
          <cell r="L1019">
            <v>12.61002</v>
          </cell>
          <cell r="M1019">
            <v>11.866977</v>
          </cell>
          <cell r="N1019">
            <v>0.74304300000000001</v>
          </cell>
          <cell r="O1019">
            <v>5.8924807415055644</v>
          </cell>
        </row>
        <row r="1020">
          <cell r="F1020">
            <v>128704</v>
          </cell>
          <cell r="G1020" t="str">
            <v xml:space="preserve">11 KV DASTAN                  </v>
          </cell>
          <cell r="H1020" t="str">
            <v xml:space="preserve">JGY </v>
          </cell>
          <cell r="I1020" t="str">
            <v>LT</v>
          </cell>
          <cell r="J1020">
            <v>13.21</v>
          </cell>
          <cell r="K1020">
            <v>11.46</v>
          </cell>
          <cell r="L1020">
            <v>14.5031</v>
          </cell>
          <cell r="M1020">
            <v>11.638114</v>
          </cell>
          <cell r="N1020">
            <v>2.864986</v>
          </cell>
          <cell r="O1020">
            <v>19.754300804655557</v>
          </cell>
        </row>
        <row r="1021">
          <cell r="F1021">
            <v>128705</v>
          </cell>
          <cell r="G1021" t="str">
            <v xml:space="preserve">11 KV RAGHAV FASHION          </v>
          </cell>
          <cell r="H1021" t="str">
            <v>INDU</v>
          </cell>
          <cell r="I1021" t="str">
            <v>MX</v>
          </cell>
          <cell r="J1021">
            <v>3.89</v>
          </cell>
          <cell r="K1021">
            <v>1.29</v>
          </cell>
          <cell r="L1021">
            <v>22.270299999999999</v>
          </cell>
          <cell r="M1021">
            <v>20.881032999999999</v>
          </cell>
          <cell r="N1021">
            <v>1.389267</v>
          </cell>
          <cell r="O1021">
            <v>6.2382051431727454</v>
          </cell>
        </row>
        <row r="1022">
          <cell r="F1022">
            <v>128706</v>
          </cell>
          <cell r="G1022" t="str">
            <v xml:space="preserve">11 KV SONALI                  </v>
          </cell>
          <cell r="H1022" t="str">
            <v>INDU</v>
          </cell>
          <cell r="I1022" t="str">
            <v>MX</v>
          </cell>
          <cell r="J1022">
            <v>2.0099999999999998</v>
          </cell>
          <cell r="K1022">
            <v>1.0900000000000001</v>
          </cell>
          <cell r="L1022">
            <v>4.3570599999999997</v>
          </cell>
          <cell r="M1022">
            <v>4.0599319999999999</v>
          </cell>
          <cell r="N1022">
            <v>0.297128</v>
          </cell>
          <cell r="O1022">
            <v>6.8194608290911765</v>
          </cell>
        </row>
        <row r="1023">
          <cell r="F1023">
            <v>128708</v>
          </cell>
          <cell r="G1023" t="str">
            <v xml:space="preserve">11KV VALAN                    </v>
          </cell>
          <cell r="H1023" t="str">
            <v>ADOM</v>
          </cell>
          <cell r="I1023" t="str">
            <v>LT</v>
          </cell>
          <cell r="J1023">
            <v>3.54</v>
          </cell>
          <cell r="K1023">
            <v>21.52</v>
          </cell>
          <cell r="L1023">
            <v>1.44743</v>
          </cell>
          <cell r="M1023">
            <v>0.8821</v>
          </cell>
          <cell r="N1023">
            <v>0.56533</v>
          </cell>
          <cell r="O1023">
            <v>39.057501917191161</v>
          </cell>
        </row>
        <row r="1024">
          <cell r="F1024">
            <v>128709</v>
          </cell>
          <cell r="G1024" t="str">
            <v xml:space="preserve">11KV SUPERFINE                </v>
          </cell>
          <cell r="H1024" t="str">
            <v>INDU</v>
          </cell>
          <cell r="I1024" t="str">
            <v>MX</v>
          </cell>
          <cell r="J1024">
            <v>1.98</v>
          </cell>
          <cell r="K1024">
            <v>0.96</v>
          </cell>
          <cell r="L1024">
            <v>5.9599599999999997</v>
          </cell>
          <cell r="M1024">
            <v>5.5512079999999999</v>
          </cell>
          <cell r="N1024">
            <v>0.408752</v>
          </cell>
          <cell r="O1024">
            <v>6.8583010624232381</v>
          </cell>
        </row>
        <row r="1025">
          <cell r="F1025">
            <v>128712</v>
          </cell>
          <cell r="G1025" t="str">
            <v xml:space="preserve">11 KV DHANDUDHAR              </v>
          </cell>
          <cell r="H1025" t="str">
            <v>INDU</v>
          </cell>
          <cell r="I1025" t="str">
            <v>MX</v>
          </cell>
          <cell r="J1025">
            <v>4.59</v>
          </cell>
          <cell r="K1025">
            <v>0.53</v>
          </cell>
          <cell r="L1025">
            <v>9.7911599999999996</v>
          </cell>
          <cell r="M1025">
            <v>9.1287739999999999</v>
          </cell>
          <cell r="N1025">
            <v>0.66238600000000003</v>
          </cell>
          <cell r="O1025">
            <v>6.7651432516678307</v>
          </cell>
        </row>
        <row r="1026">
          <cell r="F1026">
            <v>128713</v>
          </cell>
          <cell r="G1026" t="str">
            <v xml:space="preserve">11 KV POWER GRID              </v>
          </cell>
          <cell r="H1026" t="str">
            <v>INDU</v>
          </cell>
          <cell r="I1026" t="str">
            <v>MX</v>
          </cell>
          <cell r="J1026">
            <v>0.61</v>
          </cell>
          <cell r="K1026">
            <v>0.46</v>
          </cell>
          <cell r="L1026">
            <v>6.8286800000000003</v>
          </cell>
          <cell r="M1026">
            <v>6.6326260000000001</v>
          </cell>
          <cell r="N1026">
            <v>0.19605400000000001</v>
          </cell>
          <cell r="O1026">
            <v>2.8710380337049033</v>
          </cell>
        </row>
        <row r="1027">
          <cell r="F1027">
            <v>128714</v>
          </cell>
          <cell r="G1027" t="str">
            <v xml:space="preserve">11 KV GANSHYAM                </v>
          </cell>
          <cell r="H1027" t="str">
            <v>INDU</v>
          </cell>
          <cell r="I1027" t="str">
            <v>MX</v>
          </cell>
          <cell r="J1027">
            <v>4.3</v>
          </cell>
          <cell r="K1027">
            <v>1.21</v>
          </cell>
          <cell r="L1027">
            <v>10.943339999999999</v>
          </cell>
          <cell r="M1027">
            <v>10.192826999999999</v>
          </cell>
          <cell r="N1027">
            <v>0.75051299999999999</v>
          </cell>
          <cell r="O1027">
            <v>6.8581712712937728</v>
          </cell>
        </row>
        <row r="1028">
          <cell r="F1028">
            <v>128715</v>
          </cell>
          <cell r="G1028" t="str">
            <v xml:space="preserve">11 KV MITALI                  </v>
          </cell>
          <cell r="H1028" t="str">
            <v>INDU</v>
          </cell>
          <cell r="I1028" t="str">
            <v>MX</v>
          </cell>
          <cell r="J1028">
            <v>3.88</v>
          </cell>
          <cell r="K1028">
            <v>1.32</v>
          </cell>
          <cell r="L1028">
            <v>9.3306000000000004</v>
          </cell>
          <cell r="M1028">
            <v>8.684177</v>
          </cell>
          <cell r="N1028">
            <v>0.64642299999999997</v>
          </cell>
          <cell r="O1028">
            <v>6.9279896255331916</v>
          </cell>
        </row>
        <row r="1029">
          <cell r="F1029">
            <v>128717</v>
          </cell>
          <cell r="G1029" t="str">
            <v xml:space="preserve">11 KV TULSI                   </v>
          </cell>
          <cell r="H1029" t="str">
            <v>INDU</v>
          </cell>
          <cell r="I1029" t="str">
            <v>LT</v>
          </cell>
          <cell r="J1029">
            <v>4.63</v>
          </cell>
          <cell r="K1029">
            <v>1.22</v>
          </cell>
          <cell r="L1029">
            <v>7.4450200000000004</v>
          </cell>
          <cell r="M1029">
            <v>6.9551860000000003</v>
          </cell>
          <cell r="N1029">
            <v>0.48983399999999999</v>
          </cell>
          <cell r="O1029">
            <v>6.5793510292786319</v>
          </cell>
        </row>
        <row r="1030">
          <cell r="F1030">
            <v>128718</v>
          </cell>
          <cell r="G1030" t="str">
            <v xml:space="preserve">11 KV KRISHNA                 </v>
          </cell>
          <cell r="H1030" t="str">
            <v>INDU</v>
          </cell>
          <cell r="I1030" t="str">
            <v>LT</v>
          </cell>
          <cell r="J1030">
            <v>0.43</v>
          </cell>
          <cell r="K1030">
            <v>1.3</v>
          </cell>
          <cell r="L1030">
            <v>6.0813199999999998</v>
          </cell>
          <cell r="M1030">
            <v>5.8310740000000001</v>
          </cell>
          <cell r="N1030">
            <v>0.25024600000000002</v>
          </cell>
          <cell r="O1030">
            <v>4.1149947708721131</v>
          </cell>
        </row>
        <row r="1031">
          <cell r="F1031">
            <v>129101</v>
          </cell>
          <cell r="G1031" t="str">
            <v xml:space="preserve">11 KV KADOD                   </v>
          </cell>
          <cell r="H1031" t="str">
            <v xml:space="preserve">JGY </v>
          </cell>
          <cell r="I1031" t="str">
            <v>LT</v>
          </cell>
          <cell r="J1031">
            <v>4.6500000000000004</v>
          </cell>
          <cell r="K1031">
            <v>14.64</v>
          </cell>
          <cell r="L1031">
            <v>5.3570000000000002</v>
          </cell>
          <cell r="M1031">
            <v>4.5749279999999999</v>
          </cell>
          <cell r="N1031">
            <v>0.78207199999999999</v>
          </cell>
          <cell r="O1031">
            <v>14.599066641777114</v>
          </cell>
        </row>
        <row r="1032">
          <cell r="F1032">
            <v>129102</v>
          </cell>
          <cell r="G1032" t="str">
            <v xml:space="preserve">11 KV RAYAM                   </v>
          </cell>
          <cell r="H1032" t="str">
            <v xml:space="preserve">JGY </v>
          </cell>
          <cell r="I1032" t="str">
            <v>LT</v>
          </cell>
          <cell r="J1032">
            <v>7.04</v>
          </cell>
          <cell r="K1032">
            <v>21.79</v>
          </cell>
          <cell r="L1032">
            <v>6.1710000000000003</v>
          </cell>
          <cell r="M1032">
            <v>4.9896120000000002</v>
          </cell>
          <cell r="N1032">
            <v>1.1813880000000001</v>
          </cell>
          <cell r="O1032">
            <v>19.144190568789501</v>
          </cell>
        </row>
        <row r="1033">
          <cell r="F1033">
            <v>129103</v>
          </cell>
          <cell r="G1033" t="str">
            <v xml:space="preserve">11 KV SINGOD                  </v>
          </cell>
          <cell r="H1033" t="str">
            <v>ADOM</v>
          </cell>
          <cell r="I1033" t="str">
            <v>LT</v>
          </cell>
          <cell r="J1033">
            <v>17.690000000000001</v>
          </cell>
          <cell r="K1033">
            <v>27.95</v>
          </cell>
          <cell r="L1033">
            <v>2.5049999999999999</v>
          </cell>
          <cell r="M1033">
            <v>1.854382</v>
          </cell>
          <cell r="N1033">
            <v>0.65061800000000003</v>
          </cell>
          <cell r="O1033">
            <v>25.972774451097806</v>
          </cell>
        </row>
        <row r="1034">
          <cell r="F1034">
            <v>129104</v>
          </cell>
          <cell r="G1034" t="str">
            <v xml:space="preserve">11 KV VADHAVANIYA             </v>
          </cell>
          <cell r="H1034" t="str">
            <v>ADOM</v>
          </cell>
          <cell r="I1034" t="str">
            <v>LT</v>
          </cell>
          <cell r="J1034">
            <v>9.26</v>
          </cell>
          <cell r="K1034">
            <v>1.35</v>
          </cell>
          <cell r="L1034">
            <v>2.4435980000000002</v>
          </cell>
          <cell r="M1034">
            <v>2.503085</v>
          </cell>
          <cell r="N1034">
            <v>-5.9486999999999998E-2</v>
          </cell>
          <cell r="O1034">
            <v>-2.4344020579489754</v>
          </cell>
        </row>
        <row r="1035">
          <cell r="F1035">
            <v>129105</v>
          </cell>
          <cell r="G1035" t="str">
            <v xml:space="preserve">11 KV MORI                    </v>
          </cell>
          <cell r="H1035" t="str">
            <v>ADOM</v>
          </cell>
          <cell r="I1035" t="str">
            <v>LT</v>
          </cell>
          <cell r="J1035">
            <v>14.68</v>
          </cell>
          <cell r="K1035">
            <v>-37.229999999999997</v>
          </cell>
          <cell r="L1035">
            <v>3.331</v>
          </cell>
          <cell r="M1035">
            <v>4.7342149999999998</v>
          </cell>
          <cell r="N1035">
            <v>-1.4032150000000001</v>
          </cell>
          <cell r="O1035">
            <v>-42.125938156709694</v>
          </cell>
        </row>
        <row r="1036">
          <cell r="F1036">
            <v>129106</v>
          </cell>
          <cell r="G1036" t="str">
            <v xml:space="preserve">11 KV BAMNI                   </v>
          </cell>
          <cell r="H1036" t="str">
            <v xml:space="preserve">JGY </v>
          </cell>
          <cell r="I1036" t="str">
            <v>LT</v>
          </cell>
          <cell r="J1036">
            <v>11.51</v>
          </cell>
          <cell r="K1036">
            <v>34.130000000000003</v>
          </cell>
          <cell r="L1036">
            <v>5.4179490000000001</v>
          </cell>
          <cell r="M1036">
            <v>3.5645410000000002</v>
          </cell>
          <cell r="N1036">
            <v>1.8534079999999999</v>
          </cell>
          <cell r="O1036">
            <v>34.208664570301416</v>
          </cell>
        </row>
        <row r="1037">
          <cell r="F1037">
            <v>129107</v>
          </cell>
          <cell r="G1037" t="str">
            <v xml:space="preserve">11 KV VAGHECHA                </v>
          </cell>
          <cell r="H1037" t="str">
            <v>ADOM</v>
          </cell>
          <cell r="I1037" t="str">
            <v>LT</v>
          </cell>
          <cell r="J1037">
            <v>8.2200000000000006</v>
          </cell>
          <cell r="K1037">
            <v>-16.66</v>
          </cell>
          <cell r="L1037">
            <v>1.625</v>
          </cell>
          <cell r="M1037">
            <v>2.076552</v>
          </cell>
          <cell r="N1037">
            <v>-0.45155200000000001</v>
          </cell>
          <cell r="O1037">
            <v>-27.787815384615385</v>
          </cell>
        </row>
        <row r="1038">
          <cell r="F1038">
            <v>129108</v>
          </cell>
          <cell r="G1038" t="str">
            <v xml:space="preserve">11 KV MASAD                   </v>
          </cell>
          <cell r="H1038" t="str">
            <v xml:space="preserve">JGY </v>
          </cell>
          <cell r="I1038" t="str">
            <v>LT</v>
          </cell>
          <cell r="J1038">
            <v>4.0999999999999996</v>
          </cell>
          <cell r="K1038">
            <v>26.56</v>
          </cell>
          <cell r="L1038">
            <v>1.3979999999999999</v>
          </cell>
          <cell r="M1038">
            <v>1.042943</v>
          </cell>
          <cell r="N1038">
            <v>0.35505700000000001</v>
          </cell>
          <cell r="O1038">
            <v>25.397496423462087</v>
          </cell>
        </row>
        <row r="1039">
          <cell r="F1039">
            <v>129109</v>
          </cell>
          <cell r="G1039" t="str">
            <v xml:space="preserve">11 KV ZARIMORA                </v>
          </cell>
          <cell r="H1039" t="str">
            <v>ADOM</v>
          </cell>
          <cell r="I1039" t="str">
            <v>LT</v>
          </cell>
          <cell r="J1039">
            <v>3.35</v>
          </cell>
          <cell r="K1039">
            <v>-18.48</v>
          </cell>
          <cell r="L1039">
            <v>0.95199999999999996</v>
          </cell>
          <cell r="M1039">
            <v>1.071555</v>
          </cell>
          <cell r="N1039">
            <v>-0.11955499999999999</v>
          </cell>
          <cell r="O1039">
            <v>-12.558298319327731</v>
          </cell>
        </row>
        <row r="1040">
          <cell r="F1040">
            <v>129201</v>
          </cell>
          <cell r="G1040" t="str">
            <v xml:space="preserve">11 KV KAHER                   </v>
          </cell>
          <cell r="H1040" t="str">
            <v>ADOM</v>
          </cell>
          <cell r="I1040" t="str">
            <v>LT</v>
          </cell>
          <cell r="J1040">
            <v>20.84</v>
          </cell>
          <cell r="K1040">
            <v>-5.58</v>
          </cell>
          <cell r="L1040">
            <v>2.4094310000000001</v>
          </cell>
          <cell r="M1040">
            <v>2.6758280000000001</v>
          </cell>
          <cell r="N1040">
            <v>-0.26639699999999999</v>
          </cell>
          <cell r="O1040">
            <v>-11.056427845412465</v>
          </cell>
        </row>
        <row r="1041">
          <cell r="F1041">
            <v>129202</v>
          </cell>
          <cell r="G1041" t="str">
            <v xml:space="preserve">11 KV SYADALA                 </v>
          </cell>
          <cell r="H1041" t="str">
            <v>ADOM</v>
          </cell>
          <cell r="I1041" t="str">
            <v>LT</v>
          </cell>
          <cell r="J1041">
            <v>9.5500000000000007</v>
          </cell>
          <cell r="K1041">
            <v>26.41</v>
          </cell>
          <cell r="L1041">
            <v>5.144374</v>
          </cell>
          <cell r="M1041">
            <v>4.0534749999999997</v>
          </cell>
          <cell r="N1041">
            <v>1.0908990000000001</v>
          </cell>
          <cell r="O1041">
            <v>21.205670505293742</v>
          </cell>
        </row>
        <row r="1042">
          <cell r="F1042">
            <v>129203</v>
          </cell>
          <cell r="G1042" t="str">
            <v xml:space="preserve">11 KV VANSAKUI                </v>
          </cell>
          <cell r="H1042" t="str">
            <v xml:space="preserve">JGY </v>
          </cell>
          <cell r="I1042" t="str">
            <v>MX</v>
          </cell>
          <cell r="J1042">
            <v>11.71</v>
          </cell>
          <cell r="K1042">
            <v>37.97</v>
          </cell>
          <cell r="L1042">
            <v>6.3499100000000004</v>
          </cell>
          <cell r="M1042">
            <v>3.8719579999999998</v>
          </cell>
          <cell r="N1042">
            <v>2.4779520000000002</v>
          </cell>
          <cell r="O1042">
            <v>39.023419229563885</v>
          </cell>
        </row>
        <row r="1043">
          <cell r="F1043">
            <v>129204</v>
          </cell>
          <cell r="G1043" t="str">
            <v xml:space="preserve">11 KV MADHI                   </v>
          </cell>
          <cell r="H1043" t="str">
            <v xml:space="preserve">JGY </v>
          </cell>
          <cell r="I1043" t="str">
            <v>MX</v>
          </cell>
          <cell r="J1043">
            <v>13.56</v>
          </cell>
          <cell r="K1043">
            <v>1.73</v>
          </cell>
          <cell r="L1043">
            <v>8.3255859999999995</v>
          </cell>
          <cell r="M1043">
            <v>8.1904800000000009</v>
          </cell>
          <cell r="N1043">
            <v>0.135106</v>
          </cell>
          <cell r="O1043">
            <v>1.6227806667302458</v>
          </cell>
        </row>
        <row r="1044">
          <cell r="F1044">
            <v>129205</v>
          </cell>
          <cell r="G1044" t="str">
            <v xml:space="preserve">11 KVAKOTI                    </v>
          </cell>
          <cell r="H1044" t="str">
            <v>ADOM</v>
          </cell>
          <cell r="I1044" t="str">
            <v>LT</v>
          </cell>
          <cell r="J1044">
            <v>20.72</v>
          </cell>
          <cell r="K1044">
            <v>1.83</v>
          </cell>
          <cell r="L1044">
            <v>3.8542000000000001</v>
          </cell>
          <cell r="M1044">
            <v>3.9148010000000002</v>
          </cell>
          <cell r="N1044">
            <v>-6.0601000000000002E-2</v>
          </cell>
          <cell r="O1044">
            <v>-1.5723366716828395</v>
          </cell>
        </row>
        <row r="1045">
          <cell r="F1045">
            <v>129206</v>
          </cell>
          <cell r="G1045" t="str">
            <v xml:space="preserve">11 KV BALDA                   </v>
          </cell>
          <cell r="H1045" t="str">
            <v>ADOM</v>
          </cell>
          <cell r="I1045" t="str">
            <v>LT</v>
          </cell>
          <cell r="J1045">
            <v>16.34</v>
          </cell>
          <cell r="K1045">
            <v>-1.36</v>
          </cell>
          <cell r="L1045">
            <v>2.0236049999999999</v>
          </cell>
          <cell r="M1045">
            <v>1.9868250000000001</v>
          </cell>
          <cell r="N1045">
            <v>3.678E-2</v>
          </cell>
          <cell r="O1045">
            <v>1.8175483851838674</v>
          </cell>
        </row>
        <row r="1046">
          <cell r="F1046">
            <v>129301</v>
          </cell>
          <cell r="G1046" t="str">
            <v xml:space="preserve">JOGWAD JGY                    </v>
          </cell>
          <cell r="H1046" t="str">
            <v xml:space="preserve">JGY </v>
          </cell>
          <cell r="I1046" t="str">
            <v>LT</v>
          </cell>
          <cell r="J1046">
            <v>9.67</v>
          </cell>
          <cell r="K1046">
            <v>25.25</v>
          </cell>
          <cell r="L1046">
            <v>4.6628999999999996</v>
          </cell>
          <cell r="M1046">
            <v>3.47051</v>
          </cell>
          <cell r="N1046">
            <v>1.1923900000000001</v>
          </cell>
          <cell r="O1046">
            <v>25.571854425357611</v>
          </cell>
        </row>
        <row r="1047">
          <cell r="F1047">
            <v>129302</v>
          </cell>
          <cell r="G1047" t="str">
            <v xml:space="preserve">KANGWAI                       </v>
          </cell>
          <cell r="H1047" t="str">
            <v>ADOM</v>
          </cell>
          <cell r="I1047" t="str">
            <v>LT</v>
          </cell>
          <cell r="J1047">
            <v>17.600000000000001</v>
          </cell>
          <cell r="K1047">
            <v>15.09</v>
          </cell>
          <cell r="L1047">
            <v>2.6697000000000002</v>
          </cell>
          <cell r="M1047">
            <v>2.4762599999999999</v>
          </cell>
          <cell r="N1047">
            <v>0.19344</v>
          </cell>
          <cell r="O1047">
            <v>7.2457579503314982</v>
          </cell>
        </row>
        <row r="1048">
          <cell r="F1048">
            <v>129303</v>
          </cell>
          <cell r="G1048" t="str">
            <v xml:space="preserve">MINKUTCHH                     </v>
          </cell>
          <cell r="H1048" t="str">
            <v xml:space="preserve">JGY </v>
          </cell>
          <cell r="I1048" t="str">
            <v>LT</v>
          </cell>
          <cell r="J1048">
            <v>8.83</v>
          </cell>
          <cell r="K1048">
            <v>23.9</v>
          </cell>
          <cell r="L1048">
            <v>2.4653999999999998</v>
          </cell>
          <cell r="M1048">
            <v>2.1690399999999999</v>
          </cell>
          <cell r="N1048">
            <v>0.29636000000000001</v>
          </cell>
          <cell r="O1048">
            <v>12.020767421108136</v>
          </cell>
        </row>
        <row r="1049">
          <cell r="F1049">
            <v>129304</v>
          </cell>
          <cell r="G1049" t="str">
            <v xml:space="preserve">SUNTHWAD                      </v>
          </cell>
          <cell r="H1049" t="str">
            <v>ADOM</v>
          </cell>
          <cell r="I1049" t="str">
            <v>LT</v>
          </cell>
          <cell r="J1049">
            <v>13.28</v>
          </cell>
          <cell r="K1049">
            <v>-0.05</v>
          </cell>
          <cell r="L1049">
            <v>1.4771000000000001</v>
          </cell>
          <cell r="M1049">
            <v>1.6480349999999999</v>
          </cell>
          <cell r="N1049">
            <v>-0.170935</v>
          </cell>
          <cell r="O1049">
            <v>-11.572337688714374</v>
          </cell>
        </row>
        <row r="1050">
          <cell r="F1050">
            <v>129305</v>
          </cell>
          <cell r="G1050" t="str">
            <v xml:space="preserve">GANDEVA                       </v>
          </cell>
          <cell r="H1050" t="str">
            <v xml:space="preserve">JGY </v>
          </cell>
          <cell r="I1050" t="str">
            <v>LT</v>
          </cell>
          <cell r="J1050">
            <v>10.050000000000001</v>
          </cell>
          <cell r="K1050">
            <v>11.59</v>
          </cell>
          <cell r="L1050">
            <v>3.0173000000000001</v>
          </cell>
          <cell r="M1050">
            <v>2.5567329999999999</v>
          </cell>
          <cell r="N1050">
            <v>0.460567</v>
          </cell>
          <cell r="O1050">
            <v>15.264209723925363</v>
          </cell>
        </row>
        <row r="1051">
          <cell r="F1051">
            <v>129306</v>
          </cell>
          <cell r="G1051" t="str">
            <v xml:space="preserve">CHASA                         </v>
          </cell>
          <cell r="H1051" t="str">
            <v xml:space="preserve">JGY </v>
          </cell>
          <cell r="I1051" t="str">
            <v>MX</v>
          </cell>
          <cell r="J1051">
            <v>18.48</v>
          </cell>
          <cell r="K1051">
            <v>26.27</v>
          </cell>
          <cell r="L1051">
            <v>5.661359</v>
          </cell>
          <cell r="M1051">
            <v>3.633343</v>
          </cell>
          <cell r="N1051">
            <v>2.028016</v>
          </cell>
          <cell r="O1051">
            <v>35.822070283831145</v>
          </cell>
        </row>
        <row r="1052">
          <cell r="F1052">
            <v>129307</v>
          </cell>
          <cell r="G1052" t="str">
            <v xml:space="preserve">UNDHAVAL                      </v>
          </cell>
          <cell r="H1052" t="str">
            <v>ADOM</v>
          </cell>
          <cell r="I1052" t="str">
            <v>LT</v>
          </cell>
          <cell r="J1052">
            <v>16.72</v>
          </cell>
          <cell r="K1052">
            <v>22.52</v>
          </cell>
          <cell r="L1052">
            <v>2.0779000000000001</v>
          </cell>
          <cell r="M1052">
            <v>1.123232</v>
          </cell>
          <cell r="N1052">
            <v>0.95466799999999996</v>
          </cell>
          <cell r="O1052">
            <v>45.943885653785074</v>
          </cell>
        </row>
        <row r="1053">
          <cell r="F1053">
            <v>129308</v>
          </cell>
          <cell r="G1053" t="str">
            <v xml:space="preserve">CHITALI                       </v>
          </cell>
          <cell r="H1053" t="str">
            <v>ADOM</v>
          </cell>
          <cell r="I1053" t="str">
            <v>LT</v>
          </cell>
          <cell r="J1053">
            <v>9.61</v>
          </cell>
          <cell r="K1053">
            <v>-19.940000000000001</v>
          </cell>
          <cell r="L1053">
            <v>1.57192</v>
          </cell>
          <cell r="M1053">
            <v>1.818703</v>
          </cell>
          <cell r="N1053">
            <v>-0.246783</v>
          </cell>
          <cell r="O1053">
            <v>-15.699463077001374</v>
          </cell>
        </row>
        <row r="1054">
          <cell r="F1054">
            <v>129401</v>
          </cell>
          <cell r="G1054" t="str">
            <v xml:space="preserve">11 KV SANVALLA                </v>
          </cell>
          <cell r="H1054" t="str">
            <v xml:space="preserve">JGY </v>
          </cell>
          <cell r="I1054" t="str">
            <v>LT</v>
          </cell>
          <cell r="J1054">
            <v>4.2</v>
          </cell>
          <cell r="K1054">
            <v>40.97</v>
          </cell>
          <cell r="L1054">
            <v>5.2032299999999996</v>
          </cell>
          <cell r="M1054">
            <v>2.9499719999999998</v>
          </cell>
          <cell r="N1054">
            <v>2.2532580000000002</v>
          </cell>
          <cell r="O1054">
            <v>43.304985557048219</v>
          </cell>
        </row>
        <row r="1055">
          <cell r="F1055">
            <v>129402</v>
          </cell>
          <cell r="G1055" t="str">
            <v xml:space="preserve">11 KV KACHHAL                 </v>
          </cell>
          <cell r="H1055" t="str">
            <v xml:space="preserve">JGY </v>
          </cell>
          <cell r="I1055" t="str">
            <v>LT</v>
          </cell>
          <cell r="J1055">
            <v>4.6399999999999997</v>
          </cell>
          <cell r="K1055">
            <v>32.64</v>
          </cell>
          <cell r="L1055">
            <v>5.9153399999999996</v>
          </cell>
          <cell r="M1055">
            <v>3.7513890000000001</v>
          </cell>
          <cell r="N1055">
            <v>2.163951</v>
          </cell>
          <cell r="O1055">
            <v>36.582022335148949</v>
          </cell>
        </row>
        <row r="1056">
          <cell r="F1056">
            <v>129403</v>
          </cell>
          <cell r="G1056" t="str">
            <v xml:space="preserve">11 KV SAMBA                   </v>
          </cell>
          <cell r="H1056" t="str">
            <v xml:space="preserve">JGY </v>
          </cell>
          <cell r="I1056" t="str">
            <v>LT</v>
          </cell>
          <cell r="J1056">
            <v>17.3</v>
          </cell>
          <cell r="K1056">
            <v>27.77</v>
          </cell>
          <cell r="L1056">
            <v>3.9125999999999999</v>
          </cell>
          <cell r="M1056">
            <v>2.4584320000000002</v>
          </cell>
          <cell r="N1056">
            <v>1.4541679999999999</v>
          </cell>
          <cell r="O1056">
            <v>37.166283289883964</v>
          </cell>
        </row>
        <row r="1057">
          <cell r="F1057">
            <v>129404</v>
          </cell>
          <cell r="G1057" t="str">
            <v xml:space="preserve">11 KV KANKARIA                </v>
          </cell>
          <cell r="H1057" t="str">
            <v>ADOM</v>
          </cell>
          <cell r="I1057" t="str">
            <v>LT</v>
          </cell>
          <cell r="J1057">
            <v>9.85</v>
          </cell>
          <cell r="K1057">
            <v>16.52</v>
          </cell>
          <cell r="L1057">
            <v>2.9756</v>
          </cell>
          <cell r="M1057">
            <v>2.7421449999999998</v>
          </cell>
          <cell r="N1057">
            <v>0.233455</v>
          </cell>
          <cell r="O1057">
            <v>7.8456445758838553</v>
          </cell>
        </row>
        <row r="1058">
          <cell r="F1058">
            <v>129405</v>
          </cell>
          <cell r="G1058" t="str">
            <v xml:space="preserve">11 KV BARTAD                  </v>
          </cell>
          <cell r="H1058" t="str">
            <v>ADOM</v>
          </cell>
          <cell r="I1058" t="str">
            <v>LT</v>
          </cell>
          <cell r="J1058">
            <v>10.63</v>
          </cell>
          <cell r="K1058">
            <v>26.38</v>
          </cell>
          <cell r="L1058">
            <v>2.5311599999999999</v>
          </cell>
          <cell r="M1058">
            <v>2.0020859999999998</v>
          </cell>
          <cell r="N1058">
            <v>0.52907400000000004</v>
          </cell>
          <cell r="O1058">
            <v>20.902432086474185</v>
          </cell>
        </row>
        <row r="1059">
          <cell r="F1059">
            <v>129406</v>
          </cell>
          <cell r="G1059" t="str">
            <v xml:space="preserve">11 KV KADHAIYA                </v>
          </cell>
          <cell r="H1059" t="str">
            <v>ADOM</v>
          </cell>
          <cell r="I1059" t="str">
            <v>LT</v>
          </cell>
          <cell r="J1059">
            <v>11.97</v>
          </cell>
          <cell r="K1059">
            <v>20.82</v>
          </cell>
          <cell r="L1059">
            <v>1.9525999999999999</v>
          </cell>
          <cell r="M1059">
            <v>1.395945</v>
          </cell>
          <cell r="N1059">
            <v>0.55665500000000001</v>
          </cell>
          <cell r="O1059">
            <v>28.508399057666701</v>
          </cell>
        </row>
        <row r="1060">
          <cell r="F1060">
            <v>129407</v>
          </cell>
          <cell r="G1060" t="str">
            <v xml:space="preserve">11 KV BHAGVANPURA             </v>
          </cell>
          <cell r="H1060" t="str">
            <v>ADOM</v>
          </cell>
          <cell r="I1060" t="str">
            <v>LT</v>
          </cell>
          <cell r="J1060">
            <v>13.76</v>
          </cell>
          <cell r="K1060">
            <v>34.299999999999997</v>
          </cell>
          <cell r="L1060">
            <v>2.8667600000000002</v>
          </cell>
          <cell r="M1060">
            <v>1.398444</v>
          </cell>
          <cell r="N1060">
            <v>1.468316</v>
          </cell>
          <cell r="O1060">
            <v>51.218657997181488</v>
          </cell>
        </row>
        <row r="1061">
          <cell r="F1061">
            <v>129409</v>
          </cell>
          <cell r="G1061" t="str">
            <v xml:space="preserve">11 KV ZERVAVARA               </v>
          </cell>
          <cell r="H1061" t="str">
            <v>ADOM</v>
          </cell>
          <cell r="I1061" t="str">
            <v>LT</v>
          </cell>
          <cell r="J1061">
            <v>10.11</v>
          </cell>
          <cell r="K1061">
            <v>13.33</v>
          </cell>
          <cell r="L1061">
            <v>1.2553799999999999</v>
          </cell>
          <cell r="M1061">
            <v>1.023577</v>
          </cell>
          <cell r="N1061">
            <v>0.23180300000000001</v>
          </cell>
          <cell r="O1061">
            <v>18.46476764007711</v>
          </cell>
        </row>
        <row r="1062">
          <cell r="F1062">
            <v>129501</v>
          </cell>
          <cell r="G1062" t="str">
            <v xml:space="preserve">11KV ONGC                     </v>
          </cell>
          <cell r="H1062" t="str">
            <v>INDU</v>
          </cell>
          <cell r="I1062" t="str">
            <v>MX</v>
          </cell>
          <cell r="J1062">
            <v>9.8000000000000007</v>
          </cell>
          <cell r="K1062">
            <v>6.09</v>
          </cell>
          <cell r="L1062">
            <v>8.5446899999999992</v>
          </cell>
          <cell r="M1062">
            <v>8.2017389999999999</v>
          </cell>
          <cell r="N1062">
            <v>0.34295100000000001</v>
          </cell>
          <cell r="O1062">
            <v>4.0136154734694882</v>
          </cell>
        </row>
        <row r="1063">
          <cell r="F1063">
            <v>129502</v>
          </cell>
          <cell r="G1063" t="str">
            <v xml:space="preserve">11KV GANDHAR SALT             </v>
          </cell>
          <cell r="H1063" t="str">
            <v>INDU</v>
          </cell>
          <cell r="I1063" t="str">
            <v>MX</v>
          </cell>
          <cell r="J1063">
            <v>6.14</v>
          </cell>
          <cell r="K1063">
            <v>8.69</v>
          </cell>
          <cell r="L1063">
            <v>4.5339</v>
          </cell>
          <cell r="M1063">
            <v>4.3100490000000002</v>
          </cell>
          <cell r="N1063">
            <v>0.22385099999999999</v>
          </cell>
          <cell r="O1063">
            <v>4.9372725468140013</v>
          </cell>
        </row>
        <row r="1064">
          <cell r="F1064">
            <v>129503</v>
          </cell>
          <cell r="G1064" t="str">
            <v xml:space="preserve">11KV OCHHAN                   </v>
          </cell>
          <cell r="H1064" t="str">
            <v xml:space="preserve">JGY </v>
          </cell>
          <cell r="I1064" t="str">
            <v>LT</v>
          </cell>
          <cell r="J1064">
            <v>9.09</v>
          </cell>
          <cell r="K1064">
            <v>48.71</v>
          </cell>
          <cell r="L1064">
            <v>5.3260500000000004</v>
          </cell>
          <cell r="M1064">
            <v>2.525541</v>
          </cell>
          <cell r="N1064">
            <v>2.8005089999999999</v>
          </cell>
          <cell r="O1064">
            <v>52.581350156307209</v>
          </cell>
        </row>
        <row r="1065">
          <cell r="F1065">
            <v>129504</v>
          </cell>
          <cell r="G1065" t="str">
            <v xml:space="preserve">11KV ALADAR SALT              </v>
          </cell>
          <cell r="H1065" t="str">
            <v>INDU</v>
          </cell>
          <cell r="I1065" t="str">
            <v>MX</v>
          </cell>
          <cell r="J1065">
            <v>8.2200000000000006</v>
          </cell>
          <cell r="K1065">
            <v>11.32</v>
          </cell>
          <cell r="L1065">
            <v>5.9340900000000003</v>
          </cell>
          <cell r="M1065">
            <v>5.4454739999999999</v>
          </cell>
          <cell r="N1065">
            <v>0.48861599999999999</v>
          </cell>
          <cell r="O1065">
            <v>8.2340510507929601</v>
          </cell>
        </row>
        <row r="1066">
          <cell r="F1066">
            <v>129505</v>
          </cell>
          <cell r="G1066" t="str">
            <v xml:space="preserve">11KV MULER AG                 </v>
          </cell>
          <cell r="H1066" t="str">
            <v>ADOM</v>
          </cell>
          <cell r="I1066" t="str">
            <v>LT</v>
          </cell>
          <cell r="J1066">
            <v>0.5</v>
          </cell>
          <cell r="K1066">
            <v>0</v>
          </cell>
          <cell r="L1066">
            <v>6.0000000000000002E-5</v>
          </cell>
          <cell r="M1066">
            <v>0</v>
          </cell>
          <cell r="N1066">
            <v>6.0000000000000002E-5</v>
          </cell>
          <cell r="O1066">
            <v>100</v>
          </cell>
        </row>
        <row r="1067">
          <cell r="F1067">
            <v>129601</v>
          </cell>
          <cell r="G1067" t="str">
            <v xml:space="preserve">11KV FICHWADA                 </v>
          </cell>
          <cell r="H1067" t="str">
            <v>ADOM</v>
          </cell>
          <cell r="I1067" t="str">
            <v>LT</v>
          </cell>
          <cell r="J1067">
            <v>9.64</v>
          </cell>
          <cell r="K1067">
            <v>36.450000000000003</v>
          </cell>
          <cell r="L1067">
            <v>2.35032</v>
          </cell>
          <cell r="M1067">
            <v>1.289614</v>
          </cell>
          <cell r="N1067">
            <v>1.0607059999999999</v>
          </cell>
          <cell r="O1067">
            <v>45.130280132067121</v>
          </cell>
        </row>
        <row r="1068">
          <cell r="F1068">
            <v>129602</v>
          </cell>
          <cell r="G1068" t="str">
            <v xml:space="preserve">11KV INDORE AG                </v>
          </cell>
          <cell r="H1068" t="str">
            <v>ADOM</v>
          </cell>
          <cell r="I1068" t="str">
            <v>LT</v>
          </cell>
          <cell r="J1068">
            <v>38.93</v>
          </cell>
          <cell r="K1068">
            <v>-38.409999999999997</v>
          </cell>
          <cell r="L1068">
            <v>3.1837800000000001</v>
          </cell>
          <cell r="M1068">
            <v>4.5024309999999996</v>
          </cell>
          <cell r="N1068">
            <v>-1.318651</v>
          </cell>
          <cell r="O1068">
            <v>-41.417780122998451</v>
          </cell>
        </row>
        <row r="1069">
          <cell r="F1069">
            <v>129603</v>
          </cell>
          <cell r="G1069" t="str">
            <v xml:space="preserve">11KV PANETHA AG               </v>
          </cell>
          <cell r="H1069" t="str">
            <v>ADOM</v>
          </cell>
          <cell r="I1069" t="str">
            <v>LT</v>
          </cell>
          <cell r="J1069">
            <v>10.71</v>
          </cell>
          <cell r="K1069">
            <v>-2.86</v>
          </cell>
          <cell r="L1069">
            <v>1.98126</v>
          </cell>
          <cell r="M1069">
            <v>2.3682020000000001</v>
          </cell>
          <cell r="N1069">
            <v>-0.38694200000000001</v>
          </cell>
          <cell r="O1069">
            <v>-19.530097008974089</v>
          </cell>
        </row>
        <row r="1070">
          <cell r="F1070">
            <v>129604</v>
          </cell>
          <cell r="G1070" t="str">
            <v xml:space="preserve">11KV NAVRA AG                 </v>
          </cell>
          <cell r="H1070" t="str">
            <v>ADOM</v>
          </cell>
          <cell r="I1070" t="str">
            <v>LT</v>
          </cell>
          <cell r="J1070">
            <v>8.77</v>
          </cell>
          <cell r="K1070">
            <v>-3.15</v>
          </cell>
          <cell r="L1070">
            <v>1.4406000000000001</v>
          </cell>
          <cell r="M1070">
            <v>1.4379459999999999</v>
          </cell>
          <cell r="N1070">
            <v>2.6540000000000001E-3</v>
          </cell>
          <cell r="O1070">
            <v>0.18422879355823962</v>
          </cell>
        </row>
        <row r="1071">
          <cell r="F1071">
            <v>129605</v>
          </cell>
          <cell r="G1071" t="str">
            <v xml:space="preserve">11KV VADIA TALAV AG           </v>
          </cell>
          <cell r="H1071" t="str">
            <v>ADOM</v>
          </cell>
          <cell r="I1071" t="str">
            <v>LT</v>
          </cell>
          <cell r="J1071">
            <v>14.85</v>
          </cell>
          <cell r="K1071">
            <v>49.37</v>
          </cell>
          <cell r="L1071">
            <v>2.7031200000000002</v>
          </cell>
          <cell r="M1071">
            <v>2.2666919999999999</v>
          </cell>
          <cell r="N1071">
            <v>0.43642799999999998</v>
          </cell>
          <cell r="O1071">
            <v>16.14534315901625</v>
          </cell>
        </row>
        <row r="1072">
          <cell r="F1072">
            <v>129606</v>
          </cell>
          <cell r="G1072" t="str">
            <v xml:space="preserve">11KV MOTA VASNA               </v>
          </cell>
          <cell r="H1072" t="str">
            <v xml:space="preserve">JGY </v>
          </cell>
          <cell r="I1072" t="str">
            <v>LT</v>
          </cell>
          <cell r="J1072">
            <v>10.07</v>
          </cell>
          <cell r="K1072">
            <v>48.44</v>
          </cell>
          <cell r="L1072">
            <v>3.9830190000000001</v>
          </cell>
          <cell r="M1072">
            <v>2.1091510000000002</v>
          </cell>
          <cell r="N1072">
            <v>1.8738680000000001</v>
          </cell>
          <cell r="O1072">
            <v>47.046423830767566</v>
          </cell>
        </row>
        <row r="1073">
          <cell r="F1073">
            <v>129607</v>
          </cell>
          <cell r="G1073" t="str">
            <v xml:space="preserve">11 KV JITPURA FEEDER          </v>
          </cell>
          <cell r="H1073" t="str">
            <v xml:space="preserve">JGY </v>
          </cell>
          <cell r="I1073" t="str">
            <v>LT</v>
          </cell>
          <cell r="J1073">
            <v>6.15</v>
          </cell>
          <cell r="K1073">
            <v>49.44</v>
          </cell>
          <cell r="L1073">
            <v>0.97806000000000004</v>
          </cell>
          <cell r="M1073">
            <v>0.355767</v>
          </cell>
          <cell r="N1073">
            <v>0.62229299999999999</v>
          </cell>
          <cell r="O1073">
            <v>63.625237715477581</v>
          </cell>
        </row>
        <row r="1074">
          <cell r="F1074">
            <v>131101</v>
          </cell>
          <cell r="G1074" t="str">
            <v xml:space="preserve">11KV VAGADIA                  </v>
          </cell>
          <cell r="H1074" t="str">
            <v xml:space="preserve">JGY </v>
          </cell>
          <cell r="I1074" t="str">
            <v>LT</v>
          </cell>
          <cell r="J1074">
            <v>10.67</v>
          </cell>
          <cell r="K1074">
            <v>-5.38</v>
          </cell>
          <cell r="L1074">
            <v>2.6852</v>
          </cell>
          <cell r="M1074">
            <v>2.0155249999999998</v>
          </cell>
          <cell r="N1074">
            <v>0.66967500000000002</v>
          </cell>
          <cell r="O1074">
            <v>24.939483092507075</v>
          </cell>
        </row>
        <row r="1075">
          <cell r="F1075">
            <v>131102</v>
          </cell>
          <cell r="G1075" t="str">
            <v xml:space="preserve">11KV VASAN                    </v>
          </cell>
          <cell r="H1075" t="str">
            <v xml:space="preserve">JGY </v>
          </cell>
          <cell r="I1075" t="str">
            <v>LT</v>
          </cell>
          <cell r="J1075">
            <v>8.9</v>
          </cell>
          <cell r="K1075">
            <v>40.39</v>
          </cell>
          <cell r="L1075">
            <v>1.4357899999999999</v>
          </cell>
          <cell r="M1075">
            <v>0.81539600000000001</v>
          </cell>
          <cell r="N1075">
            <v>0.620394</v>
          </cell>
          <cell r="O1075">
            <v>43.209243691626213</v>
          </cell>
        </row>
        <row r="1076">
          <cell r="F1076">
            <v>131103</v>
          </cell>
          <cell r="G1076" t="str">
            <v xml:space="preserve">11KV KANTHARPURA              </v>
          </cell>
          <cell r="H1076" t="str">
            <v xml:space="preserve">JGY </v>
          </cell>
          <cell r="I1076" t="str">
            <v>LT</v>
          </cell>
          <cell r="J1076">
            <v>17.03</v>
          </cell>
          <cell r="K1076">
            <v>32.39</v>
          </cell>
          <cell r="L1076">
            <v>2.5085099999999998</v>
          </cell>
          <cell r="M1076">
            <v>1.66639</v>
          </cell>
          <cell r="N1076">
            <v>0.84211999999999998</v>
          </cell>
          <cell r="O1076">
            <v>33.570525929735183</v>
          </cell>
        </row>
        <row r="1077">
          <cell r="F1077">
            <v>131104</v>
          </cell>
          <cell r="G1077" t="str">
            <v xml:space="preserve">11KV SURVA AG                 </v>
          </cell>
          <cell r="H1077" t="str">
            <v>ADOM</v>
          </cell>
          <cell r="I1077" t="str">
            <v>LT</v>
          </cell>
          <cell r="J1077">
            <v>15.06</v>
          </cell>
          <cell r="K1077">
            <v>-60.52</v>
          </cell>
          <cell r="L1077">
            <v>0.65942999999999996</v>
          </cell>
          <cell r="M1077">
            <v>0.60776300000000005</v>
          </cell>
          <cell r="N1077">
            <v>5.1666999999999998E-2</v>
          </cell>
          <cell r="O1077">
            <v>7.8351000106152284</v>
          </cell>
        </row>
        <row r="1078">
          <cell r="F1078">
            <v>131105</v>
          </cell>
          <cell r="G1078" t="str">
            <v xml:space="preserve">11KV RENGAN AG                </v>
          </cell>
          <cell r="H1078" t="str">
            <v>ADOM</v>
          </cell>
          <cell r="I1078" t="str">
            <v>LT</v>
          </cell>
          <cell r="J1078">
            <v>15.53</v>
          </cell>
          <cell r="K1078">
            <v>23.17</v>
          </cell>
          <cell r="L1078">
            <v>1.3434999999999999</v>
          </cell>
          <cell r="M1078">
            <v>1.001174</v>
          </cell>
          <cell r="N1078">
            <v>0.34232600000000002</v>
          </cell>
          <cell r="O1078">
            <v>25.480163751395608</v>
          </cell>
        </row>
        <row r="1079">
          <cell r="F1079">
            <v>131106</v>
          </cell>
          <cell r="G1079" t="str">
            <v xml:space="preserve">11KV KEVADIA TOWN             </v>
          </cell>
          <cell r="H1079" t="str">
            <v>URBN</v>
          </cell>
          <cell r="I1079" t="str">
            <v>MX</v>
          </cell>
          <cell r="J1079">
            <v>8.56</v>
          </cell>
          <cell r="K1079">
            <v>-1.77</v>
          </cell>
          <cell r="L1079">
            <v>4.7892590000000004</v>
          </cell>
          <cell r="M1079">
            <v>4.777533</v>
          </cell>
          <cell r="N1079">
            <v>1.1726E-2</v>
          </cell>
          <cell r="O1079">
            <v>0.24483954615943718</v>
          </cell>
        </row>
        <row r="1080">
          <cell r="F1080">
            <v>131201</v>
          </cell>
          <cell r="G1080" t="str">
            <v xml:space="preserve">11KV AMADALA JGY              </v>
          </cell>
          <cell r="H1080" t="str">
            <v xml:space="preserve">JGY </v>
          </cell>
          <cell r="I1080" t="str">
            <v>LT</v>
          </cell>
          <cell r="J1080">
            <v>10.25</v>
          </cell>
          <cell r="K1080">
            <v>37.369999999999997</v>
          </cell>
          <cell r="L1080">
            <v>3.8372999999999999</v>
          </cell>
          <cell r="M1080">
            <v>1.976272</v>
          </cell>
          <cell r="N1080">
            <v>1.8610279999999999</v>
          </cell>
          <cell r="O1080">
            <v>48.498371250618924</v>
          </cell>
        </row>
        <row r="1081">
          <cell r="F1081">
            <v>131202</v>
          </cell>
          <cell r="G1081" t="str">
            <v xml:space="preserve">11KV SANDHIYA JGY             </v>
          </cell>
          <cell r="H1081" t="str">
            <v xml:space="preserve">JGY </v>
          </cell>
          <cell r="I1081" t="str">
            <v>MX</v>
          </cell>
          <cell r="J1081">
            <v>8.33</v>
          </cell>
          <cell r="K1081">
            <v>29.1</v>
          </cell>
          <cell r="L1081">
            <v>3.448</v>
          </cell>
          <cell r="M1081">
            <v>2.1065399999999999</v>
          </cell>
          <cell r="N1081">
            <v>1.3414600000000001</v>
          </cell>
          <cell r="O1081">
            <v>38.905452436194892</v>
          </cell>
        </row>
        <row r="1082">
          <cell r="F1082">
            <v>131203</v>
          </cell>
          <cell r="G1082" t="str">
            <v xml:space="preserve">11KV SUKA AG                  </v>
          </cell>
          <cell r="H1082" t="str">
            <v>ADOM</v>
          </cell>
          <cell r="I1082" t="str">
            <v>LT</v>
          </cell>
          <cell r="J1082">
            <v>13.84</v>
          </cell>
          <cell r="K1082">
            <v>10.35</v>
          </cell>
          <cell r="L1082">
            <v>0.54178999999999999</v>
          </cell>
          <cell r="M1082">
            <v>0.56496500000000005</v>
          </cell>
          <cell r="N1082">
            <v>-2.3175000000000001E-2</v>
          </cell>
          <cell r="O1082">
            <v>-4.2774875874416285</v>
          </cell>
        </row>
        <row r="1083">
          <cell r="F1083">
            <v>131204</v>
          </cell>
          <cell r="G1083" t="str">
            <v xml:space="preserve">11KV VADI AG                  </v>
          </cell>
          <cell r="H1083" t="str">
            <v>ADOM</v>
          </cell>
          <cell r="I1083" t="str">
            <v>LT</v>
          </cell>
          <cell r="J1083">
            <v>25.98</v>
          </cell>
          <cell r="K1083">
            <v>16.25</v>
          </cell>
          <cell r="L1083">
            <v>1.6107</v>
          </cell>
          <cell r="M1083">
            <v>1.2575019999999999</v>
          </cell>
          <cell r="N1083">
            <v>0.35319800000000001</v>
          </cell>
          <cell r="O1083">
            <v>21.928229962128267</v>
          </cell>
        </row>
        <row r="1084">
          <cell r="F1084">
            <v>138501</v>
          </cell>
          <cell r="G1084" t="str">
            <v xml:space="preserve">BAMANWADA                     </v>
          </cell>
          <cell r="H1084" t="str">
            <v>ADOM</v>
          </cell>
          <cell r="I1084" t="str">
            <v>LT</v>
          </cell>
          <cell r="J1084">
            <v>11.52</v>
          </cell>
          <cell r="K1084">
            <v>17.2</v>
          </cell>
          <cell r="L1084">
            <v>1.3102</v>
          </cell>
          <cell r="M1084">
            <v>1.3721699999999999</v>
          </cell>
          <cell r="N1084">
            <v>-6.1969999999999997E-2</v>
          </cell>
          <cell r="O1084">
            <v>-4.7298122424057398</v>
          </cell>
        </row>
        <row r="1085">
          <cell r="F1085">
            <v>138502</v>
          </cell>
          <cell r="G1085" t="str">
            <v xml:space="preserve">VANDARVELA                    </v>
          </cell>
          <cell r="H1085" t="str">
            <v xml:space="preserve">JGY </v>
          </cell>
          <cell r="I1085" t="str">
            <v>MX</v>
          </cell>
          <cell r="J1085">
            <v>20.47</v>
          </cell>
          <cell r="K1085">
            <v>37.799999999999997</v>
          </cell>
          <cell r="L1085">
            <v>4.6436000000000002</v>
          </cell>
          <cell r="M1085">
            <v>3.022586</v>
          </cell>
          <cell r="N1085">
            <v>1.621014</v>
          </cell>
          <cell r="O1085">
            <v>34.908562322336117</v>
          </cell>
        </row>
        <row r="1086">
          <cell r="F1086">
            <v>138503</v>
          </cell>
          <cell r="G1086" t="str">
            <v xml:space="preserve">SADARVEL                      </v>
          </cell>
          <cell r="H1086" t="str">
            <v>ADOM</v>
          </cell>
          <cell r="I1086" t="str">
            <v>LT</v>
          </cell>
          <cell r="J1086">
            <v>12.75</v>
          </cell>
          <cell r="K1086">
            <v>6.83</v>
          </cell>
          <cell r="L1086">
            <v>1.7882</v>
          </cell>
          <cell r="M1086">
            <v>1.664928</v>
          </cell>
          <cell r="N1086">
            <v>0.12327200000000001</v>
          </cell>
          <cell r="O1086">
            <v>6.89363605860642</v>
          </cell>
        </row>
        <row r="1087">
          <cell r="F1087">
            <v>138504</v>
          </cell>
          <cell r="G1087" t="str">
            <v xml:space="preserve">FADVEL NEW                    </v>
          </cell>
          <cell r="H1087" t="str">
            <v xml:space="preserve">JGY </v>
          </cell>
          <cell r="I1087" t="str">
            <v>MX</v>
          </cell>
          <cell r="J1087">
            <v>12.98</v>
          </cell>
          <cell r="K1087">
            <v>35.22</v>
          </cell>
          <cell r="L1087">
            <v>3.1234999999999999</v>
          </cell>
          <cell r="M1087">
            <v>1.9314770000000001</v>
          </cell>
          <cell r="N1087">
            <v>1.1920230000000001</v>
          </cell>
          <cell r="O1087">
            <v>38.163054266047702</v>
          </cell>
        </row>
        <row r="1088">
          <cell r="F1088">
            <v>138507</v>
          </cell>
          <cell r="G1088" t="str">
            <v xml:space="preserve">KAMBOYA                       </v>
          </cell>
          <cell r="H1088" t="str">
            <v>ADOM</v>
          </cell>
          <cell r="I1088" t="str">
            <v>LT</v>
          </cell>
          <cell r="J1088">
            <v>11.3</v>
          </cell>
          <cell r="K1088">
            <v>0.19</v>
          </cell>
          <cell r="L1088">
            <v>1.4318</v>
          </cell>
          <cell r="M1088">
            <v>1.4996119999999999</v>
          </cell>
          <cell r="N1088">
            <v>-6.7811999999999997E-2</v>
          </cell>
          <cell r="O1088">
            <v>-4.736136331889929</v>
          </cell>
        </row>
        <row r="1089">
          <cell r="F1089">
            <v>138508</v>
          </cell>
          <cell r="G1089" t="str">
            <v xml:space="preserve">ZARI                          </v>
          </cell>
          <cell r="H1089" t="str">
            <v xml:space="preserve">JGY </v>
          </cell>
          <cell r="I1089" t="str">
            <v>LT</v>
          </cell>
          <cell r="J1089">
            <v>9.6999999999999993</v>
          </cell>
          <cell r="K1089">
            <v>48.59</v>
          </cell>
          <cell r="L1089">
            <v>5.9599000000000002</v>
          </cell>
          <cell r="M1089">
            <v>3.2046649999999999</v>
          </cell>
          <cell r="N1089">
            <v>2.7552349999999999</v>
          </cell>
          <cell r="O1089">
            <v>46.229550831389787</v>
          </cell>
        </row>
        <row r="1090">
          <cell r="F1090">
            <v>138509</v>
          </cell>
          <cell r="G1090" t="str">
            <v xml:space="preserve">11  KV BEDIYA AG              </v>
          </cell>
          <cell r="H1090" t="str">
            <v>ADOM</v>
          </cell>
          <cell r="I1090" t="str">
            <v>LT</v>
          </cell>
          <cell r="J1090">
            <v>33.520000000000003</v>
          </cell>
          <cell r="K1090">
            <v>38.29</v>
          </cell>
          <cell r="L1090">
            <v>1.7250000000000001E-2</v>
          </cell>
          <cell r="M1090">
            <v>1.4655E-2</v>
          </cell>
          <cell r="N1090">
            <v>2.5950000000000001E-3</v>
          </cell>
          <cell r="O1090">
            <v>15.043478260869565</v>
          </cell>
        </row>
        <row r="1091">
          <cell r="F1091">
            <v>138601</v>
          </cell>
          <cell r="G1091" t="str">
            <v xml:space="preserve">AGIYARI                       </v>
          </cell>
          <cell r="H1091" t="str">
            <v>URBN</v>
          </cell>
          <cell r="I1091" t="str">
            <v>MX</v>
          </cell>
          <cell r="J1091">
            <v>7.41</v>
          </cell>
          <cell r="K1091">
            <v>6.79</v>
          </cell>
          <cell r="L1091">
            <v>6.0819000000000001</v>
          </cell>
          <cell r="M1091">
            <v>5.3566269999999996</v>
          </cell>
          <cell r="N1091">
            <v>0.72527299999999995</v>
          </cell>
          <cell r="O1091">
            <v>11.925105641329189</v>
          </cell>
        </row>
        <row r="1092">
          <cell r="F1092">
            <v>138602</v>
          </cell>
          <cell r="G1092" t="str">
            <v xml:space="preserve">MITHILA NAGARI                </v>
          </cell>
          <cell r="H1092" t="str">
            <v>URBN</v>
          </cell>
          <cell r="I1092" t="str">
            <v>MX</v>
          </cell>
          <cell r="J1092">
            <v>7.38</v>
          </cell>
          <cell r="K1092">
            <v>2.44</v>
          </cell>
          <cell r="L1092">
            <v>5.6514800000000003</v>
          </cell>
          <cell r="M1092">
            <v>6.0042759999999999</v>
          </cell>
          <cell r="N1092">
            <v>-0.352796</v>
          </cell>
          <cell r="O1092">
            <v>-6.242541776667351</v>
          </cell>
        </row>
        <row r="1093">
          <cell r="F1093">
            <v>138603</v>
          </cell>
          <cell r="G1093" t="str">
            <v xml:space="preserve">S.T.DEPOT                     </v>
          </cell>
          <cell r="H1093" t="str">
            <v>URBN</v>
          </cell>
          <cell r="I1093" t="str">
            <v>MX</v>
          </cell>
          <cell r="J1093">
            <v>7.19</v>
          </cell>
          <cell r="K1093">
            <v>0.89</v>
          </cell>
          <cell r="L1093">
            <v>7.0748470000000001</v>
          </cell>
          <cell r="M1093">
            <v>6.9794609999999997</v>
          </cell>
          <cell r="N1093">
            <v>9.5385999999999999E-2</v>
          </cell>
          <cell r="O1093">
            <v>1.3482411704450994</v>
          </cell>
        </row>
        <row r="1094">
          <cell r="F1094">
            <v>138604</v>
          </cell>
          <cell r="G1094" t="str">
            <v xml:space="preserve">MADHUMATI                     </v>
          </cell>
          <cell r="H1094" t="str">
            <v>URBN</v>
          </cell>
          <cell r="I1094" t="str">
            <v>MX</v>
          </cell>
          <cell r="J1094">
            <v>8.27</v>
          </cell>
          <cell r="K1094">
            <v>6.64</v>
          </cell>
          <cell r="L1094">
            <v>4.6319400000000002</v>
          </cell>
          <cell r="M1094">
            <v>4.168183</v>
          </cell>
          <cell r="N1094">
            <v>0.46375699999999997</v>
          </cell>
          <cell r="O1094">
            <v>10.012154734301394</v>
          </cell>
        </row>
        <row r="1095">
          <cell r="F1095">
            <v>138605</v>
          </cell>
          <cell r="G1095" t="str">
            <v xml:space="preserve">ASHANAGAR                     </v>
          </cell>
          <cell r="H1095" t="str">
            <v>URBN</v>
          </cell>
          <cell r="I1095" t="str">
            <v>MX</v>
          </cell>
          <cell r="J1095">
            <v>8.7899999999999991</v>
          </cell>
          <cell r="K1095">
            <v>2.33</v>
          </cell>
          <cell r="L1095">
            <v>5.8129799999999996</v>
          </cell>
          <cell r="M1095">
            <v>5.5216529999999997</v>
          </cell>
          <cell r="N1095">
            <v>0.291327</v>
          </cell>
          <cell r="O1095">
            <v>5.0116635529453051</v>
          </cell>
        </row>
        <row r="1096">
          <cell r="F1096">
            <v>138606</v>
          </cell>
          <cell r="G1096" t="str">
            <v xml:space="preserve">COURT NVSCITY                 </v>
          </cell>
          <cell r="H1096" t="str">
            <v>URBN</v>
          </cell>
          <cell r="I1096" t="str">
            <v>MX</v>
          </cell>
          <cell r="J1096">
            <v>8.67</v>
          </cell>
          <cell r="K1096">
            <v>4.53</v>
          </cell>
          <cell r="L1096">
            <v>5.2188400000000001</v>
          </cell>
          <cell r="M1096">
            <v>4.8543810000000001</v>
          </cell>
          <cell r="N1096">
            <v>0.36445899999999998</v>
          </cell>
          <cell r="O1096">
            <v>6.9835250745376367</v>
          </cell>
        </row>
        <row r="1097">
          <cell r="F1097">
            <v>138607</v>
          </cell>
          <cell r="G1097" t="str">
            <v xml:space="preserve">ZAVERI SADAK                  </v>
          </cell>
          <cell r="H1097" t="str">
            <v>URBN</v>
          </cell>
          <cell r="I1097" t="str">
            <v>MX</v>
          </cell>
          <cell r="J1097">
            <v>10.43</v>
          </cell>
          <cell r="K1097">
            <v>8.56</v>
          </cell>
          <cell r="L1097">
            <v>6.0686840000000002</v>
          </cell>
          <cell r="M1097">
            <v>5.2809549999999996</v>
          </cell>
          <cell r="N1097">
            <v>0.78772900000000001</v>
          </cell>
          <cell r="O1097">
            <v>12.980227673742775</v>
          </cell>
        </row>
        <row r="1098">
          <cell r="F1098">
            <v>138608</v>
          </cell>
          <cell r="G1098" t="str">
            <v xml:space="preserve">STATION ROAD NVS              </v>
          </cell>
          <cell r="H1098" t="str">
            <v>URBN</v>
          </cell>
          <cell r="I1098" t="str">
            <v>MX</v>
          </cell>
          <cell r="J1098">
            <v>5.93</v>
          </cell>
          <cell r="K1098">
            <v>5.88</v>
          </cell>
          <cell r="L1098">
            <v>4.7211600000000002</v>
          </cell>
          <cell r="M1098">
            <v>4.380172</v>
          </cell>
          <cell r="N1098">
            <v>0.34098800000000001</v>
          </cell>
          <cell r="O1098">
            <v>7.2225470011607316</v>
          </cell>
        </row>
        <row r="1099">
          <cell r="F1099">
            <v>138609</v>
          </cell>
          <cell r="G1099" t="str">
            <v xml:space="preserve">SHANTADEVI ROAD               </v>
          </cell>
          <cell r="H1099" t="str">
            <v>URBN</v>
          </cell>
          <cell r="I1099" t="str">
            <v>MX</v>
          </cell>
          <cell r="J1099">
            <v>5.26</v>
          </cell>
          <cell r="K1099">
            <v>1.21</v>
          </cell>
          <cell r="L1099">
            <v>7.8887999999999998</v>
          </cell>
          <cell r="M1099">
            <v>7.4022639999999997</v>
          </cell>
          <cell r="N1099">
            <v>0.48653600000000002</v>
          </cell>
          <cell r="O1099">
            <v>6.1674272386167734</v>
          </cell>
        </row>
        <row r="1100">
          <cell r="F1100">
            <v>138610</v>
          </cell>
          <cell r="G1100" t="str">
            <v xml:space="preserve">KAMELA ROAD                   </v>
          </cell>
          <cell r="H1100" t="str">
            <v>URBN</v>
          </cell>
          <cell r="I1100" t="str">
            <v>MX</v>
          </cell>
          <cell r="J1100">
            <v>8.86</v>
          </cell>
          <cell r="K1100">
            <v>0</v>
          </cell>
          <cell r="L1100">
            <v>4.3444159999999998</v>
          </cell>
          <cell r="M1100">
            <v>4.4358139999999997</v>
          </cell>
          <cell r="N1100">
            <v>-9.1397999999999993E-2</v>
          </cell>
          <cell r="O1100">
            <v>-2.1038040555968855</v>
          </cell>
        </row>
        <row r="1101">
          <cell r="F1101">
            <v>138611</v>
          </cell>
          <cell r="G1101" t="str">
            <v xml:space="preserve">DANDI WAD                     </v>
          </cell>
          <cell r="H1101" t="str">
            <v>URBN</v>
          </cell>
          <cell r="I1101" t="str">
            <v>MX</v>
          </cell>
          <cell r="J1101">
            <v>6.38</v>
          </cell>
          <cell r="K1101">
            <v>0</v>
          </cell>
          <cell r="L1101">
            <v>1.78538</v>
          </cell>
          <cell r="M1101">
            <v>1.2084790000000001</v>
          </cell>
          <cell r="N1101">
            <v>0.576901</v>
          </cell>
          <cell r="O1101">
            <v>32.312504900917453</v>
          </cell>
        </row>
        <row r="1102">
          <cell r="F1102">
            <v>138701</v>
          </cell>
          <cell r="G1102" t="str">
            <v xml:space="preserve">11 KV GALTESHWAR              </v>
          </cell>
          <cell r="H1102" t="str">
            <v xml:space="preserve">JGY </v>
          </cell>
          <cell r="I1102" t="str">
            <v>LT</v>
          </cell>
          <cell r="J1102">
            <v>5.4</v>
          </cell>
          <cell r="K1102">
            <v>21.2</v>
          </cell>
          <cell r="L1102">
            <v>4.3027300000000004</v>
          </cell>
          <cell r="M1102">
            <v>4.0187290000000004</v>
          </cell>
          <cell r="N1102">
            <v>0.284001</v>
          </cell>
          <cell r="O1102">
            <v>6.6004838788397135</v>
          </cell>
        </row>
        <row r="1103">
          <cell r="F1103">
            <v>138702</v>
          </cell>
          <cell r="G1103" t="str">
            <v xml:space="preserve">11 KV TIMBA                   </v>
          </cell>
          <cell r="H1103" t="str">
            <v>ADOM</v>
          </cell>
          <cell r="I1103" t="str">
            <v>LT</v>
          </cell>
          <cell r="J1103">
            <v>23.43</v>
          </cell>
          <cell r="K1103">
            <v>-0.28999999999999998</v>
          </cell>
          <cell r="L1103">
            <v>2.262</v>
          </cell>
          <cell r="M1103">
            <v>2.0502889999999998</v>
          </cell>
          <cell r="N1103">
            <v>0.21171100000000001</v>
          </cell>
          <cell r="O1103">
            <v>9.3594606542882399</v>
          </cell>
        </row>
        <row r="1104">
          <cell r="F1104">
            <v>138703</v>
          </cell>
          <cell r="G1104" t="str">
            <v xml:space="preserve">11 KV NAGOD                   </v>
          </cell>
          <cell r="H1104" t="str">
            <v>ADOM</v>
          </cell>
          <cell r="I1104" t="str">
            <v>LT</v>
          </cell>
          <cell r="J1104">
            <v>28.72</v>
          </cell>
          <cell r="K1104">
            <v>4.8899999999999997</v>
          </cell>
          <cell r="L1104">
            <v>3.4414400000000001</v>
          </cell>
          <cell r="M1104">
            <v>3.1250650000000002</v>
          </cell>
          <cell r="N1104">
            <v>0.31637500000000002</v>
          </cell>
          <cell r="O1104">
            <v>9.1930994002510573</v>
          </cell>
        </row>
        <row r="1105">
          <cell r="F1105">
            <v>138704</v>
          </cell>
          <cell r="G1105" t="str">
            <v xml:space="preserve">11 KV ORNA                    </v>
          </cell>
          <cell r="H1105" t="str">
            <v xml:space="preserve">JGY </v>
          </cell>
          <cell r="I1105" t="str">
            <v>LT</v>
          </cell>
          <cell r="J1105">
            <v>8.4</v>
          </cell>
          <cell r="K1105">
            <v>0.67</v>
          </cell>
          <cell r="L1105">
            <v>7.1300999999999997</v>
          </cell>
          <cell r="M1105">
            <v>4.6814150000000003</v>
          </cell>
          <cell r="N1105">
            <v>2.4486849999999998</v>
          </cell>
          <cell r="O1105">
            <v>34.342926466669475</v>
          </cell>
        </row>
        <row r="1106">
          <cell r="F1106">
            <v>138705</v>
          </cell>
          <cell r="G1106" t="str">
            <v xml:space="preserve">11 KV MOTA                    </v>
          </cell>
          <cell r="H1106" t="str">
            <v>ADOM</v>
          </cell>
          <cell r="I1106" t="str">
            <v>LT</v>
          </cell>
          <cell r="J1106">
            <v>6.22</v>
          </cell>
          <cell r="K1106">
            <v>7.02</v>
          </cell>
          <cell r="L1106">
            <v>1.0570999999999999</v>
          </cell>
          <cell r="M1106">
            <v>0.62075599999999997</v>
          </cell>
          <cell r="N1106">
            <v>0.43634400000000001</v>
          </cell>
          <cell r="O1106">
            <v>41.277457194210577</v>
          </cell>
        </row>
        <row r="1107">
          <cell r="F1107">
            <v>138706</v>
          </cell>
          <cell r="G1107" t="str">
            <v xml:space="preserve">11KV MACHI                    </v>
          </cell>
          <cell r="H1107" t="str">
            <v>ADOM</v>
          </cell>
          <cell r="I1107" t="str">
            <v>LT</v>
          </cell>
          <cell r="J1107">
            <v>10.08</v>
          </cell>
          <cell r="K1107">
            <v>-14.79</v>
          </cell>
          <cell r="L1107">
            <v>5.7105600000000001</v>
          </cell>
          <cell r="M1107">
            <v>4.6537389999999998</v>
          </cell>
          <cell r="N1107">
            <v>1.056821</v>
          </cell>
          <cell r="O1107">
            <v>18.50643369476899</v>
          </cell>
        </row>
        <row r="1108">
          <cell r="F1108">
            <v>138707</v>
          </cell>
          <cell r="G1108" t="str">
            <v xml:space="preserve">11 KV ASTA AG                 </v>
          </cell>
          <cell r="H1108" t="str">
            <v>ADOM</v>
          </cell>
          <cell r="I1108" t="str">
            <v>LT</v>
          </cell>
          <cell r="J1108">
            <v>8.36</v>
          </cell>
          <cell r="K1108">
            <v>47.37</v>
          </cell>
          <cell r="L1108">
            <v>1.9142399999999999</v>
          </cell>
          <cell r="M1108">
            <v>0</v>
          </cell>
          <cell r="N1108">
            <v>1.9142399999999999</v>
          </cell>
          <cell r="O1108">
            <v>100</v>
          </cell>
        </row>
        <row r="1109">
          <cell r="F1109">
            <v>138801</v>
          </cell>
          <cell r="G1109" t="str">
            <v xml:space="preserve">11KV ANTROLI                  </v>
          </cell>
          <cell r="H1109" t="str">
            <v>ADOM</v>
          </cell>
          <cell r="I1109" t="str">
            <v>LT</v>
          </cell>
          <cell r="J1109">
            <v>16.21</v>
          </cell>
          <cell r="K1109">
            <v>-12.12</v>
          </cell>
          <cell r="L1109">
            <v>3.0107599999999999</v>
          </cell>
          <cell r="M1109">
            <v>3.0992069999999998</v>
          </cell>
          <cell r="N1109">
            <v>-8.8446999999999998E-2</v>
          </cell>
          <cell r="O1109">
            <v>-2.9376967941649283</v>
          </cell>
        </row>
        <row r="1110">
          <cell r="F1110">
            <v>138802</v>
          </cell>
          <cell r="G1110" t="str">
            <v xml:space="preserve">11KV OVIYAN                   </v>
          </cell>
          <cell r="H1110" t="str">
            <v xml:space="preserve">JGY </v>
          </cell>
          <cell r="I1110" t="str">
            <v>LT</v>
          </cell>
          <cell r="J1110">
            <v>14.17</v>
          </cell>
          <cell r="K1110">
            <v>6.49</v>
          </cell>
          <cell r="L1110">
            <v>7.7953999999999999</v>
          </cell>
          <cell r="M1110">
            <v>6.8014140000000003</v>
          </cell>
          <cell r="N1110">
            <v>0.99398600000000004</v>
          </cell>
          <cell r="O1110">
            <v>12.750930035662057</v>
          </cell>
        </row>
        <row r="1111">
          <cell r="F1111">
            <v>138803</v>
          </cell>
          <cell r="G1111" t="str">
            <v xml:space="preserve">11 KV PASODARA                </v>
          </cell>
          <cell r="H1111" t="str">
            <v>ADOM</v>
          </cell>
          <cell r="I1111" t="str">
            <v>LT</v>
          </cell>
          <cell r="J1111">
            <v>9.9700000000000006</v>
          </cell>
          <cell r="K1111">
            <v>5.87</v>
          </cell>
          <cell r="L1111">
            <v>1.18726</v>
          </cell>
          <cell r="M1111">
            <v>1.0365839999999999</v>
          </cell>
          <cell r="N1111">
            <v>0.150676</v>
          </cell>
          <cell r="O1111">
            <v>12.691070195239458</v>
          </cell>
        </row>
        <row r="1112">
          <cell r="F1112">
            <v>138804</v>
          </cell>
          <cell r="G1112" t="str">
            <v xml:space="preserve">11 KV KATHODARA               </v>
          </cell>
          <cell r="H1112" t="str">
            <v xml:space="preserve">JGY </v>
          </cell>
          <cell r="I1112" t="str">
            <v>LT</v>
          </cell>
          <cell r="J1112">
            <v>8.4</v>
          </cell>
          <cell r="K1112">
            <v>1.24</v>
          </cell>
          <cell r="L1112">
            <v>16.429099999999998</v>
          </cell>
          <cell r="M1112">
            <v>13.893927</v>
          </cell>
          <cell r="N1112">
            <v>2.5351729999999999</v>
          </cell>
          <cell r="O1112">
            <v>15.430991350713064</v>
          </cell>
        </row>
        <row r="1113">
          <cell r="F1113">
            <v>138805</v>
          </cell>
          <cell r="G1113" t="str">
            <v xml:space="preserve">11 KV HARIPURA                </v>
          </cell>
          <cell r="H1113" t="str">
            <v>ADOM</v>
          </cell>
          <cell r="I1113" t="str">
            <v>LT</v>
          </cell>
          <cell r="J1113">
            <v>9.5</v>
          </cell>
          <cell r="K1113">
            <v>-2.91</v>
          </cell>
          <cell r="L1113">
            <v>0.56820000000000004</v>
          </cell>
          <cell r="M1113">
            <v>0.58779899999999996</v>
          </cell>
          <cell r="N1113">
            <v>-1.9598999999999998E-2</v>
          </cell>
          <cell r="O1113">
            <v>-3.4493136219640972</v>
          </cell>
        </row>
        <row r="1114">
          <cell r="F1114">
            <v>138806</v>
          </cell>
          <cell r="G1114" t="str">
            <v xml:space="preserve">11 KV KUMBHARIYA              </v>
          </cell>
          <cell r="H1114" t="str">
            <v>ADOM</v>
          </cell>
          <cell r="I1114" t="str">
            <v>LT</v>
          </cell>
          <cell r="J1114">
            <v>9.75</v>
          </cell>
          <cell r="K1114">
            <v>9.67</v>
          </cell>
          <cell r="L1114">
            <v>2.0837089999999998</v>
          </cell>
          <cell r="M1114">
            <v>1.8590150000000001</v>
          </cell>
          <cell r="N1114">
            <v>0.224694</v>
          </cell>
          <cell r="O1114">
            <v>10.783367543164617</v>
          </cell>
        </row>
        <row r="1115">
          <cell r="F1115">
            <v>138807</v>
          </cell>
          <cell r="G1115" t="str">
            <v xml:space="preserve">11 KV RAJHANS                 </v>
          </cell>
          <cell r="H1115" t="str">
            <v>URBN</v>
          </cell>
          <cell r="I1115" t="str">
            <v>LT</v>
          </cell>
          <cell r="J1115">
            <v>6.47</v>
          </cell>
          <cell r="K1115">
            <v>5</v>
          </cell>
          <cell r="L1115">
            <v>7.4507599999999998</v>
          </cell>
          <cell r="M1115">
            <v>7.1396179999999996</v>
          </cell>
          <cell r="N1115">
            <v>0.31114199999999997</v>
          </cell>
          <cell r="O1115">
            <v>4.1759766788891337</v>
          </cell>
        </row>
        <row r="1116">
          <cell r="F1116">
            <v>138808</v>
          </cell>
          <cell r="G1116" t="str">
            <v xml:space="preserve">11 KV SANIYA HEMAD            </v>
          </cell>
          <cell r="H1116" t="str">
            <v xml:space="preserve">JGY </v>
          </cell>
          <cell r="I1116" t="str">
            <v>LT</v>
          </cell>
          <cell r="J1116">
            <v>9.34</v>
          </cell>
          <cell r="K1116">
            <v>6.04</v>
          </cell>
          <cell r="L1116">
            <v>11.15422</v>
          </cell>
          <cell r="M1116">
            <v>10.131997999999999</v>
          </cell>
          <cell r="N1116">
            <v>1.022222</v>
          </cell>
          <cell r="O1116">
            <v>9.1644417987093671</v>
          </cell>
        </row>
        <row r="1117">
          <cell r="F1117">
            <v>138809</v>
          </cell>
          <cell r="G1117" t="str">
            <v xml:space="preserve">11KV SHYAMDHAM                </v>
          </cell>
          <cell r="H1117" t="str">
            <v>URBN</v>
          </cell>
          <cell r="I1117" t="str">
            <v>LT</v>
          </cell>
          <cell r="J1117">
            <v>5.86</v>
          </cell>
          <cell r="K1117">
            <v>4.3899999999999997</v>
          </cell>
          <cell r="L1117">
            <v>10.321300000000001</v>
          </cell>
          <cell r="M1117">
            <v>9.9556959999999997</v>
          </cell>
          <cell r="N1117">
            <v>0.36560399999999998</v>
          </cell>
          <cell r="O1117">
            <v>3.5422282076870162</v>
          </cell>
        </row>
        <row r="1118">
          <cell r="F1118">
            <v>138810</v>
          </cell>
          <cell r="G1118" t="str">
            <v xml:space="preserve">11 KV BHIM                    </v>
          </cell>
          <cell r="H1118" t="str">
            <v>URBN</v>
          </cell>
          <cell r="I1118" t="str">
            <v>LT</v>
          </cell>
          <cell r="J1118">
            <v>5.99</v>
          </cell>
          <cell r="K1118">
            <v>6.54</v>
          </cell>
          <cell r="L1118">
            <v>4.2614900000000002</v>
          </cell>
          <cell r="M1118">
            <v>4.0306139999999999</v>
          </cell>
          <cell r="N1118">
            <v>0.230876</v>
          </cell>
          <cell r="O1118">
            <v>5.4177294795951649</v>
          </cell>
        </row>
        <row r="1119">
          <cell r="F1119">
            <v>138811</v>
          </cell>
          <cell r="G1119" t="str">
            <v xml:space="preserve">11 KV VEDCHHA                 </v>
          </cell>
          <cell r="H1119" t="str">
            <v xml:space="preserve">JGY </v>
          </cell>
          <cell r="I1119" t="str">
            <v>LT</v>
          </cell>
          <cell r="J1119">
            <v>9.74</v>
          </cell>
          <cell r="K1119">
            <v>5.96</v>
          </cell>
          <cell r="L1119">
            <v>10.294090000000001</v>
          </cell>
          <cell r="M1119">
            <v>9.3431510000000006</v>
          </cell>
          <cell r="N1119">
            <v>0.95093899999999998</v>
          </cell>
          <cell r="O1119">
            <v>9.2377179527282163</v>
          </cell>
        </row>
        <row r="1120">
          <cell r="F1120">
            <v>138812</v>
          </cell>
          <cell r="G1120" t="str">
            <v xml:space="preserve">11 KV RUDRA                   </v>
          </cell>
          <cell r="H1120" t="str">
            <v>URBN</v>
          </cell>
          <cell r="I1120" t="str">
            <v>LT</v>
          </cell>
          <cell r="J1120">
            <v>6.16</v>
          </cell>
          <cell r="K1120">
            <v>5.45</v>
          </cell>
          <cell r="L1120">
            <v>5.4486999999999997</v>
          </cell>
          <cell r="M1120">
            <v>5.2042570000000001</v>
          </cell>
          <cell r="N1120">
            <v>0.24444299999999999</v>
          </cell>
          <cell r="O1120">
            <v>4.4862627782773874</v>
          </cell>
        </row>
        <row r="1121">
          <cell r="F1121">
            <v>139001</v>
          </cell>
          <cell r="G1121" t="str">
            <v xml:space="preserve">PERA                          </v>
          </cell>
          <cell r="H1121" t="str">
            <v xml:space="preserve">JGY </v>
          </cell>
          <cell r="I1121" t="str">
            <v>LT</v>
          </cell>
          <cell r="J1121">
            <v>16.39</v>
          </cell>
          <cell r="K1121">
            <v>9.1199999999999992</v>
          </cell>
          <cell r="L1121">
            <v>8.5088150000000002</v>
          </cell>
          <cell r="M1121">
            <v>7.2819969999999996</v>
          </cell>
          <cell r="N1121">
            <v>1.226818</v>
          </cell>
          <cell r="O1121">
            <v>14.418200419212312</v>
          </cell>
        </row>
        <row r="1122">
          <cell r="F1122">
            <v>139002</v>
          </cell>
          <cell r="G1122" t="str">
            <v xml:space="preserve">TOLI                          </v>
          </cell>
          <cell r="H1122" t="str">
            <v>ADOM</v>
          </cell>
          <cell r="I1122" t="str">
            <v>LT</v>
          </cell>
          <cell r="J1122">
            <v>11.28</v>
          </cell>
          <cell r="K1122">
            <v>-16.88</v>
          </cell>
          <cell r="L1122">
            <v>2.324662</v>
          </cell>
          <cell r="M1122">
            <v>3.3917449999999998</v>
          </cell>
          <cell r="N1122">
            <v>-1.067083</v>
          </cell>
          <cell r="O1122">
            <v>-45.902716179814526</v>
          </cell>
        </row>
        <row r="1123">
          <cell r="F1123">
            <v>139003</v>
          </cell>
          <cell r="G1123" t="str">
            <v xml:space="preserve">UGAT                          </v>
          </cell>
          <cell r="H1123" t="str">
            <v xml:space="preserve">JGY </v>
          </cell>
          <cell r="I1123" t="str">
            <v>LT</v>
          </cell>
          <cell r="J1123">
            <v>18.77</v>
          </cell>
          <cell r="K1123">
            <v>23.14</v>
          </cell>
          <cell r="L1123">
            <v>2.8279999999999998</v>
          </cell>
          <cell r="M1123">
            <v>2.2092649999999998</v>
          </cell>
          <cell r="N1123">
            <v>0.61873500000000003</v>
          </cell>
          <cell r="O1123">
            <v>21.878889674681755</v>
          </cell>
        </row>
        <row r="1124">
          <cell r="F1124">
            <v>139004</v>
          </cell>
          <cell r="G1124" t="str">
            <v xml:space="preserve">SUPA NEW                      </v>
          </cell>
          <cell r="H1124" t="str">
            <v>ADOM</v>
          </cell>
          <cell r="I1124" t="str">
            <v>LT</v>
          </cell>
          <cell r="J1124">
            <v>13.39</v>
          </cell>
          <cell r="K1124">
            <v>-55.71</v>
          </cell>
          <cell r="L1124">
            <v>2.0343969999999998</v>
          </cell>
          <cell r="M1124">
            <v>2.2258100000000001</v>
          </cell>
          <cell r="N1124">
            <v>-0.191413</v>
          </cell>
          <cell r="O1124">
            <v>-9.4088321994183044</v>
          </cell>
        </row>
        <row r="1125">
          <cell r="F1125">
            <v>139005</v>
          </cell>
          <cell r="G1125" t="str">
            <v xml:space="preserve">KUREL                         </v>
          </cell>
          <cell r="H1125" t="str">
            <v>ADOM</v>
          </cell>
          <cell r="I1125" t="str">
            <v>LT</v>
          </cell>
          <cell r="J1125">
            <v>10.32</v>
          </cell>
          <cell r="K1125">
            <v>-105.12</v>
          </cell>
          <cell r="L1125">
            <v>1.9696640000000001</v>
          </cell>
          <cell r="M1125">
            <v>2.4767250000000001</v>
          </cell>
          <cell r="N1125">
            <v>-0.50706099999999998</v>
          </cell>
          <cell r="O1125">
            <v>-25.743527830127373</v>
          </cell>
        </row>
        <row r="1126">
          <cell r="F1126">
            <v>139101</v>
          </cell>
          <cell r="G1126" t="str">
            <v xml:space="preserve">11 KV NEMNATH                 </v>
          </cell>
          <cell r="H1126" t="str">
            <v>URBN</v>
          </cell>
          <cell r="I1126" t="str">
            <v>LT</v>
          </cell>
          <cell r="J1126">
            <v>6.2</v>
          </cell>
          <cell r="K1126">
            <v>5.78</v>
          </cell>
          <cell r="L1126">
            <v>6.1535000000000002</v>
          </cell>
          <cell r="M1126">
            <v>5.5882860000000001</v>
          </cell>
          <cell r="N1126">
            <v>0.56521399999999999</v>
          </cell>
          <cell r="O1126">
            <v>9.1852441699845624</v>
          </cell>
        </row>
        <row r="1127">
          <cell r="F1127">
            <v>139102</v>
          </cell>
          <cell r="G1127" t="str">
            <v xml:space="preserve">11 KV SHEETAL                 </v>
          </cell>
          <cell r="H1127" t="str">
            <v>URBN</v>
          </cell>
          <cell r="I1127" t="str">
            <v>LT</v>
          </cell>
          <cell r="J1127">
            <v>5.29</v>
          </cell>
          <cell r="K1127">
            <v>14.75</v>
          </cell>
          <cell r="L1127">
            <v>8.5890000000000004</v>
          </cell>
          <cell r="M1127">
            <v>7.0931899999999999</v>
          </cell>
          <cell r="N1127">
            <v>1.4958100000000001</v>
          </cell>
          <cell r="O1127">
            <v>17.415415065781815</v>
          </cell>
        </row>
        <row r="1128">
          <cell r="F1128">
            <v>139103</v>
          </cell>
          <cell r="G1128" t="str">
            <v xml:space="preserve">11 KV RANDER TOWN             </v>
          </cell>
          <cell r="H1128" t="str">
            <v>URBN</v>
          </cell>
          <cell r="I1128" t="str">
            <v>MX</v>
          </cell>
          <cell r="J1128">
            <v>10.19</v>
          </cell>
          <cell r="K1128">
            <v>13.93</v>
          </cell>
          <cell r="L1128">
            <v>12.5661</v>
          </cell>
          <cell r="M1128">
            <v>10.877038000000001</v>
          </cell>
          <cell r="N1128">
            <v>1.6890620000000001</v>
          </cell>
          <cell r="O1128">
            <v>13.44141778276474</v>
          </cell>
        </row>
        <row r="1129">
          <cell r="F1129">
            <v>139104</v>
          </cell>
          <cell r="G1129" t="str">
            <v xml:space="preserve">11 KV JAY AMBE                </v>
          </cell>
          <cell r="H1129" t="str">
            <v>URBN</v>
          </cell>
          <cell r="I1129" t="str">
            <v>LT</v>
          </cell>
          <cell r="J1129">
            <v>5.3</v>
          </cell>
          <cell r="K1129">
            <v>7.55</v>
          </cell>
          <cell r="L1129">
            <v>9.9757999999999996</v>
          </cell>
          <cell r="M1129">
            <v>9.1663019999999999</v>
          </cell>
          <cell r="N1129">
            <v>0.80949800000000005</v>
          </cell>
          <cell r="O1129">
            <v>8.1146173740451886</v>
          </cell>
        </row>
        <row r="1130">
          <cell r="F1130">
            <v>139105</v>
          </cell>
          <cell r="G1130" t="str">
            <v xml:space="preserve">11 KV SAHAJ                   </v>
          </cell>
          <cell r="H1130" t="str">
            <v>URBN</v>
          </cell>
          <cell r="I1130" t="str">
            <v>LT</v>
          </cell>
          <cell r="J1130">
            <v>4.76</v>
          </cell>
          <cell r="K1130">
            <v>4.28</v>
          </cell>
          <cell r="L1130">
            <v>5.1024000000000003</v>
          </cell>
          <cell r="M1130">
            <v>4.8112130000000004</v>
          </cell>
          <cell r="N1130">
            <v>0.29118699999999997</v>
          </cell>
          <cell r="O1130">
            <v>5.7068634368140483</v>
          </cell>
        </row>
        <row r="1131">
          <cell r="F1131">
            <v>139106</v>
          </cell>
          <cell r="G1131" t="str">
            <v xml:space="preserve">11 KV SHIVAM                  </v>
          </cell>
          <cell r="H1131" t="str">
            <v>URBN</v>
          </cell>
          <cell r="I1131" t="str">
            <v>LT</v>
          </cell>
          <cell r="J1131">
            <v>5.05</v>
          </cell>
          <cell r="K1131">
            <v>6.23</v>
          </cell>
          <cell r="L1131">
            <v>6.7374000000000001</v>
          </cell>
          <cell r="M1131">
            <v>6.1370449999999996</v>
          </cell>
          <cell r="N1131">
            <v>0.60035499999999997</v>
          </cell>
          <cell r="O1131">
            <v>8.9107816071481576</v>
          </cell>
        </row>
        <row r="1132">
          <cell r="F1132">
            <v>139107</v>
          </cell>
          <cell r="G1132" t="str">
            <v xml:space="preserve">11 KV SARGAM                  </v>
          </cell>
          <cell r="H1132" t="str">
            <v>URBN</v>
          </cell>
          <cell r="I1132" t="str">
            <v>LT</v>
          </cell>
          <cell r="J1132">
            <v>4.5999999999999996</v>
          </cell>
          <cell r="K1132">
            <v>3.66</v>
          </cell>
          <cell r="L1132">
            <v>5.8041999999999998</v>
          </cell>
          <cell r="M1132">
            <v>5.6023990000000001</v>
          </cell>
          <cell r="N1132">
            <v>0.20180100000000001</v>
          </cell>
          <cell r="O1132">
            <v>3.4768098962820027</v>
          </cell>
        </row>
        <row r="1133">
          <cell r="F1133">
            <v>139108</v>
          </cell>
          <cell r="G1133" t="str">
            <v xml:space="preserve">11 KV MARUTI                  </v>
          </cell>
          <cell r="H1133" t="str">
            <v>URBN</v>
          </cell>
          <cell r="I1133" t="str">
            <v>LT</v>
          </cell>
          <cell r="J1133">
            <v>6</v>
          </cell>
          <cell r="K1133">
            <v>-1.62</v>
          </cell>
          <cell r="L1133">
            <v>6.2267999999999999</v>
          </cell>
          <cell r="M1133">
            <v>6.1455000000000002</v>
          </cell>
          <cell r="N1133">
            <v>8.1299999999999997E-2</v>
          </cell>
          <cell r="O1133">
            <v>1.3056465600308345</v>
          </cell>
        </row>
        <row r="1134">
          <cell r="F1134">
            <v>139109</v>
          </cell>
          <cell r="G1134" t="str">
            <v xml:space="preserve">11 KV DEEPA                   </v>
          </cell>
          <cell r="H1134" t="str">
            <v>URBN</v>
          </cell>
          <cell r="I1134" t="str">
            <v>LT</v>
          </cell>
          <cell r="J1134">
            <v>4.5</v>
          </cell>
          <cell r="K1134">
            <v>-0.86</v>
          </cell>
          <cell r="L1134">
            <v>8.6418999999999997</v>
          </cell>
          <cell r="M1134">
            <v>8.3558280000000007</v>
          </cell>
          <cell r="N1134">
            <v>0.28607199999999999</v>
          </cell>
          <cell r="O1134">
            <v>3.3102905611034612</v>
          </cell>
        </row>
        <row r="1135">
          <cell r="F1135">
            <v>139110</v>
          </cell>
          <cell r="G1135" t="str">
            <v xml:space="preserve">11 KV LILAVIHAR               </v>
          </cell>
          <cell r="H1135" t="str">
            <v>URBN</v>
          </cell>
          <cell r="I1135" t="str">
            <v>LT</v>
          </cell>
          <cell r="J1135">
            <v>4.13</v>
          </cell>
          <cell r="K1135">
            <v>3.04</v>
          </cell>
          <cell r="L1135">
            <v>5.7752800000000004</v>
          </cell>
          <cell r="M1135">
            <v>5.4594050000000003</v>
          </cell>
          <cell r="N1135">
            <v>0.31587500000000002</v>
          </cell>
          <cell r="O1135">
            <v>5.46943178512557</v>
          </cell>
        </row>
        <row r="1136">
          <cell r="F1136">
            <v>139111</v>
          </cell>
          <cell r="G1136" t="str">
            <v xml:space="preserve">11 KV HETALNAGAR              </v>
          </cell>
          <cell r="H1136" t="str">
            <v>URBN</v>
          </cell>
          <cell r="I1136" t="str">
            <v>LT</v>
          </cell>
          <cell r="J1136">
            <v>4.45</v>
          </cell>
          <cell r="K1136">
            <v>9.92</v>
          </cell>
          <cell r="L1136">
            <v>6.1372</v>
          </cell>
          <cell r="M1136">
            <v>5.5987780000000003</v>
          </cell>
          <cell r="N1136">
            <v>0.53842199999999996</v>
          </cell>
          <cell r="O1136">
            <v>8.7730887049468809</v>
          </cell>
        </row>
        <row r="1137">
          <cell r="F1137">
            <v>139112</v>
          </cell>
          <cell r="G1137" t="str">
            <v xml:space="preserve">11 KV ZANDA CHOWK             </v>
          </cell>
          <cell r="H1137" t="str">
            <v>URBN</v>
          </cell>
          <cell r="I1137" t="str">
            <v>LT</v>
          </cell>
          <cell r="J1137">
            <v>3.06</v>
          </cell>
          <cell r="K1137">
            <v>14.67</v>
          </cell>
          <cell r="L1137">
            <v>7.7866</v>
          </cell>
          <cell r="M1137">
            <v>6.3214480000000002</v>
          </cell>
          <cell r="N1137">
            <v>1.465152</v>
          </cell>
          <cell r="O1137">
            <v>18.816325482238717</v>
          </cell>
        </row>
        <row r="1138">
          <cell r="F1138">
            <v>139201</v>
          </cell>
          <cell r="G1138" t="str">
            <v xml:space="preserve">11 KV SONARI                  </v>
          </cell>
          <cell r="H1138" t="str">
            <v xml:space="preserve">JGY </v>
          </cell>
          <cell r="I1138" t="str">
            <v>MX</v>
          </cell>
          <cell r="J1138">
            <v>7.75</v>
          </cell>
          <cell r="K1138">
            <v>15.57</v>
          </cell>
          <cell r="L1138">
            <v>5.5345800000000001</v>
          </cell>
          <cell r="M1138">
            <v>4.7164429999999999</v>
          </cell>
          <cell r="N1138">
            <v>0.818137</v>
          </cell>
          <cell r="O1138">
            <v>14.782277968698619</v>
          </cell>
        </row>
        <row r="1139">
          <cell r="F1139">
            <v>139203</v>
          </cell>
          <cell r="G1139" t="str">
            <v xml:space="preserve">11 KV UNN                     </v>
          </cell>
          <cell r="H1139" t="str">
            <v>URBN</v>
          </cell>
          <cell r="I1139" t="str">
            <v>LT</v>
          </cell>
          <cell r="J1139">
            <v>13.43</v>
          </cell>
          <cell r="K1139">
            <v>14.94</v>
          </cell>
          <cell r="L1139">
            <v>14.315</v>
          </cell>
          <cell r="M1139">
            <v>12.735408</v>
          </cell>
          <cell r="N1139">
            <v>1.5795920000000001</v>
          </cell>
          <cell r="O1139">
            <v>11.034523227383863</v>
          </cell>
        </row>
        <row r="1140">
          <cell r="F1140">
            <v>139219</v>
          </cell>
          <cell r="G1140" t="str">
            <v xml:space="preserve">11 KV BALKRISHNA              </v>
          </cell>
          <cell r="H1140" t="str">
            <v>INDU</v>
          </cell>
          <cell r="I1140" t="str">
            <v>LT</v>
          </cell>
          <cell r="J1140">
            <v>5.4</v>
          </cell>
          <cell r="K1140">
            <v>1.42</v>
          </cell>
          <cell r="L1140">
            <v>6.4522199999999996</v>
          </cell>
          <cell r="M1140">
            <v>5.8834249999999999</v>
          </cell>
          <cell r="N1140">
            <v>0.56879500000000005</v>
          </cell>
          <cell r="O1140">
            <v>8.8154929621122644</v>
          </cell>
        </row>
        <row r="1141">
          <cell r="F1141">
            <v>139220</v>
          </cell>
          <cell r="G1141" t="str">
            <v xml:space="preserve">11 KV UMIYANAGAR              </v>
          </cell>
          <cell r="H1141" t="str">
            <v>INDU</v>
          </cell>
          <cell r="I1141" t="str">
            <v>LT</v>
          </cell>
          <cell r="J1141">
            <v>4.9000000000000004</v>
          </cell>
          <cell r="K1141">
            <v>0.02</v>
          </cell>
          <cell r="L1141">
            <v>6.8230199999999996</v>
          </cell>
          <cell r="M1141">
            <v>6.1519779999999997</v>
          </cell>
          <cell r="N1141">
            <v>0.67104200000000003</v>
          </cell>
          <cell r="O1141">
            <v>9.8349704383103091</v>
          </cell>
        </row>
        <row r="1142">
          <cell r="F1142">
            <v>139222</v>
          </cell>
          <cell r="G1142" t="str">
            <v xml:space="preserve">11 KV CHAMUDA                 </v>
          </cell>
          <cell r="H1142" t="str">
            <v>INDU</v>
          </cell>
          <cell r="I1142" t="str">
            <v>LT</v>
          </cell>
          <cell r="J1142">
            <v>3.3</v>
          </cell>
          <cell r="K1142">
            <v>0.06</v>
          </cell>
          <cell r="L1142">
            <v>5.8264800000000001</v>
          </cell>
          <cell r="M1142">
            <v>5.3144939999999998</v>
          </cell>
          <cell r="N1142">
            <v>0.51198600000000005</v>
          </cell>
          <cell r="O1142">
            <v>8.7872265930716313</v>
          </cell>
        </row>
        <row r="1143">
          <cell r="F1143">
            <v>139223</v>
          </cell>
          <cell r="G1143" t="str">
            <v xml:space="preserve">11 KV SHREENATHJI             </v>
          </cell>
          <cell r="H1143" t="str">
            <v>INDU</v>
          </cell>
          <cell r="I1143" t="str">
            <v>LT</v>
          </cell>
          <cell r="J1143">
            <v>5.8</v>
          </cell>
          <cell r="K1143">
            <v>0.89</v>
          </cell>
          <cell r="L1143">
            <v>7.8680000000000003</v>
          </cell>
          <cell r="M1143">
            <v>7.6473509999999996</v>
          </cell>
          <cell r="N1143">
            <v>0.22064900000000001</v>
          </cell>
          <cell r="O1143">
            <v>2.8043848500254196</v>
          </cell>
        </row>
        <row r="1144">
          <cell r="F1144">
            <v>139224</v>
          </cell>
          <cell r="G1144" t="str">
            <v xml:space="preserve">11 KV TIRUPATI                </v>
          </cell>
          <cell r="H1144" t="str">
            <v>INDU</v>
          </cell>
          <cell r="I1144" t="str">
            <v>LT</v>
          </cell>
          <cell r="J1144">
            <v>4.8</v>
          </cell>
          <cell r="K1144">
            <v>2.2200000000000002</v>
          </cell>
          <cell r="L1144">
            <v>10.74</v>
          </cell>
          <cell r="M1144">
            <v>9.6181970000000003</v>
          </cell>
          <cell r="N1144">
            <v>1.1218030000000001</v>
          </cell>
          <cell r="O1144">
            <v>10.445093109869646</v>
          </cell>
        </row>
        <row r="1145">
          <cell r="F1145">
            <v>139225</v>
          </cell>
          <cell r="G1145" t="str">
            <v xml:space="preserve">11 KV SHIV                    </v>
          </cell>
          <cell r="H1145" t="str">
            <v>INDU</v>
          </cell>
          <cell r="I1145" t="str">
            <v>LT</v>
          </cell>
          <cell r="J1145">
            <v>3.8</v>
          </cell>
          <cell r="K1145">
            <v>1.59</v>
          </cell>
          <cell r="L1145">
            <v>7.0339999999999998</v>
          </cell>
          <cell r="M1145">
            <v>6.5570069999999996</v>
          </cell>
          <cell r="N1145">
            <v>0.476993</v>
          </cell>
          <cell r="O1145">
            <v>6.7812482229172586</v>
          </cell>
        </row>
        <row r="1146">
          <cell r="F1146">
            <v>139226</v>
          </cell>
          <cell r="G1146" t="str">
            <v xml:space="preserve">11 KV JAYVEER                 </v>
          </cell>
          <cell r="H1146" t="str">
            <v>INDU</v>
          </cell>
          <cell r="I1146" t="str">
            <v>LT</v>
          </cell>
          <cell r="J1146">
            <v>3.9</v>
          </cell>
          <cell r="K1146">
            <v>2.15</v>
          </cell>
          <cell r="L1146">
            <v>7.7569999999999997</v>
          </cell>
          <cell r="M1146">
            <v>7.0699909999999999</v>
          </cell>
          <cell r="N1146">
            <v>0.68700899999999998</v>
          </cell>
          <cell r="O1146">
            <v>8.8566327188346001</v>
          </cell>
        </row>
        <row r="1147">
          <cell r="F1147">
            <v>139227</v>
          </cell>
          <cell r="G1147" t="str">
            <v xml:space="preserve">11 KV AKASH                   </v>
          </cell>
          <cell r="H1147" t="str">
            <v>INDU</v>
          </cell>
          <cell r="I1147" t="str">
            <v>MX</v>
          </cell>
          <cell r="J1147">
            <v>3.3</v>
          </cell>
          <cell r="K1147">
            <v>0.03</v>
          </cell>
          <cell r="L1147">
            <v>6.7206999999999999</v>
          </cell>
          <cell r="M1147">
            <v>6.2336369999999999</v>
          </cell>
          <cell r="N1147">
            <v>0.48706300000000002</v>
          </cell>
          <cell r="O1147">
            <v>7.2472063921912895</v>
          </cell>
        </row>
        <row r="1148">
          <cell r="F1148">
            <v>139228</v>
          </cell>
          <cell r="G1148" t="str">
            <v xml:space="preserve">11 KV KRISHNA (OLD UMA)       </v>
          </cell>
          <cell r="H1148" t="str">
            <v>INDU</v>
          </cell>
          <cell r="I1148" t="str">
            <v>MX</v>
          </cell>
          <cell r="J1148">
            <v>1.7</v>
          </cell>
          <cell r="K1148">
            <v>1.1000000000000001</v>
          </cell>
          <cell r="L1148">
            <v>5.17</v>
          </cell>
          <cell r="M1148">
            <v>4.6034470000000001</v>
          </cell>
          <cell r="N1148">
            <v>0.56655299999999997</v>
          </cell>
          <cell r="O1148">
            <v>10.958471953578336</v>
          </cell>
        </row>
        <row r="1149">
          <cell r="F1149">
            <v>139229</v>
          </cell>
          <cell r="G1149" t="str">
            <v xml:space="preserve">11 KV SHRIHARI                </v>
          </cell>
          <cell r="H1149" t="str">
            <v>INDU</v>
          </cell>
          <cell r="I1149" t="str">
            <v>LT</v>
          </cell>
          <cell r="J1149">
            <v>3.1</v>
          </cell>
          <cell r="K1149">
            <v>1</v>
          </cell>
          <cell r="L1149">
            <v>5.633</v>
          </cell>
          <cell r="M1149">
            <v>5.0196170000000002</v>
          </cell>
          <cell r="N1149">
            <v>0.61338300000000001</v>
          </cell>
          <cell r="O1149">
            <v>10.889099946742411</v>
          </cell>
        </row>
        <row r="1150">
          <cell r="F1150">
            <v>139230</v>
          </cell>
          <cell r="G1150" t="str">
            <v xml:space="preserve">11 KV SHYAM                   </v>
          </cell>
          <cell r="H1150" t="str">
            <v>INDU</v>
          </cell>
          <cell r="I1150" t="str">
            <v>LT</v>
          </cell>
          <cell r="J1150">
            <v>2</v>
          </cell>
          <cell r="K1150">
            <v>1.77</v>
          </cell>
          <cell r="L1150">
            <v>6.1128</v>
          </cell>
          <cell r="M1150">
            <v>5.4869329999999996</v>
          </cell>
          <cell r="N1150">
            <v>0.62586699999999995</v>
          </cell>
          <cell r="O1150">
            <v>10.238630414867163</v>
          </cell>
        </row>
        <row r="1151">
          <cell r="F1151">
            <v>139232</v>
          </cell>
          <cell r="G1151" t="str">
            <v xml:space="preserve">11 KV SAI NAGAR URBAN         </v>
          </cell>
          <cell r="H1151" t="str">
            <v>URBN</v>
          </cell>
          <cell r="I1151" t="str">
            <v>LT</v>
          </cell>
          <cell r="J1151">
            <v>7.73</v>
          </cell>
          <cell r="K1151">
            <v>10.63</v>
          </cell>
          <cell r="L1151">
            <v>7.0860000000000003</v>
          </cell>
          <cell r="M1151">
            <v>5.2144539999999999</v>
          </cell>
          <cell r="N1151">
            <v>1.8715459999999999</v>
          </cell>
          <cell r="O1151">
            <v>26.411882585379622</v>
          </cell>
        </row>
        <row r="1152">
          <cell r="F1152">
            <v>139301</v>
          </cell>
          <cell r="G1152" t="str">
            <v xml:space="preserve">11KV KOSAD T                  </v>
          </cell>
          <cell r="H1152" t="str">
            <v>URBN</v>
          </cell>
          <cell r="I1152" t="str">
            <v>LT</v>
          </cell>
          <cell r="J1152">
            <v>5.98</v>
          </cell>
          <cell r="K1152">
            <v>8.6300000000000008</v>
          </cell>
          <cell r="L1152">
            <v>11.353960000000001</v>
          </cell>
          <cell r="M1152">
            <v>10.70101</v>
          </cell>
          <cell r="N1152">
            <v>0.65295000000000003</v>
          </cell>
          <cell r="O1152">
            <v>5.7508569697268621</v>
          </cell>
        </row>
        <row r="1153">
          <cell r="F1153">
            <v>139302</v>
          </cell>
          <cell r="G1153" t="str">
            <v xml:space="preserve">11 KV SAI                     </v>
          </cell>
          <cell r="H1153" t="str">
            <v>URBN</v>
          </cell>
          <cell r="I1153" t="str">
            <v>LT</v>
          </cell>
          <cell r="J1153">
            <v>9.7200000000000006</v>
          </cell>
          <cell r="K1153">
            <v>10.050000000000001</v>
          </cell>
          <cell r="L1153">
            <v>13.263640000000001</v>
          </cell>
          <cell r="M1153">
            <v>11.323999000000001</v>
          </cell>
          <cell r="N1153">
            <v>1.9396409999999999</v>
          </cell>
          <cell r="O1153">
            <v>14.623745819397993</v>
          </cell>
        </row>
        <row r="1154">
          <cell r="F1154">
            <v>139303</v>
          </cell>
          <cell r="G1154" t="str">
            <v xml:space="preserve">11 KV SATADHARA(COLLEGE)      </v>
          </cell>
          <cell r="H1154" t="str">
            <v>URBN</v>
          </cell>
          <cell r="I1154" t="str">
            <v>MX</v>
          </cell>
          <cell r="J1154">
            <v>6.44</v>
          </cell>
          <cell r="K1154">
            <v>7.8</v>
          </cell>
          <cell r="L1154">
            <v>19.354839999999999</v>
          </cell>
          <cell r="M1154">
            <v>18.280408000000001</v>
          </cell>
          <cell r="N1154">
            <v>1.0744320000000001</v>
          </cell>
          <cell r="O1154">
            <v>5.5512316299178917</v>
          </cell>
        </row>
        <row r="1155">
          <cell r="F1155">
            <v>139304</v>
          </cell>
          <cell r="G1155" t="str">
            <v xml:space="preserve">11 KV WELCOME                 </v>
          </cell>
          <cell r="H1155" t="str">
            <v>URBN</v>
          </cell>
          <cell r="I1155" t="str">
            <v>LT</v>
          </cell>
          <cell r="J1155">
            <v>5.73</v>
          </cell>
          <cell r="K1155">
            <v>1.1000000000000001</v>
          </cell>
          <cell r="L1155">
            <v>2.9172009999999999</v>
          </cell>
          <cell r="M1155">
            <v>2.81365</v>
          </cell>
          <cell r="N1155">
            <v>0.103551</v>
          </cell>
          <cell r="O1155">
            <v>3.5496697005108664</v>
          </cell>
        </row>
        <row r="1156">
          <cell r="F1156">
            <v>139305</v>
          </cell>
          <cell r="G1156" t="str">
            <v xml:space="preserve">11 KV ASTHA                   </v>
          </cell>
          <cell r="H1156" t="str">
            <v>INDU</v>
          </cell>
          <cell r="I1156" t="str">
            <v>LT</v>
          </cell>
          <cell r="J1156">
            <v>18.96</v>
          </cell>
          <cell r="K1156">
            <v>2.2799999999999998</v>
          </cell>
          <cell r="L1156">
            <v>18.1233</v>
          </cell>
          <cell r="M1156">
            <v>15.870132</v>
          </cell>
          <cell r="N1156">
            <v>2.2531680000000001</v>
          </cell>
          <cell r="O1156">
            <v>12.43243780106272</v>
          </cell>
        </row>
        <row r="1157">
          <cell r="F1157">
            <v>139307</v>
          </cell>
          <cell r="G1157" t="str">
            <v xml:space="preserve">11 KV BHAGUNAGAR              </v>
          </cell>
          <cell r="H1157" t="str">
            <v>URBN</v>
          </cell>
          <cell r="I1157" t="str">
            <v>LT</v>
          </cell>
          <cell r="J1157">
            <v>9.2899999999999991</v>
          </cell>
          <cell r="K1157">
            <v>11.66</v>
          </cell>
          <cell r="L1157">
            <v>12.4453</v>
          </cell>
          <cell r="M1157">
            <v>10.601659</v>
          </cell>
          <cell r="N1157">
            <v>1.8436410000000001</v>
          </cell>
          <cell r="O1157">
            <v>14.813953862100552</v>
          </cell>
        </row>
        <row r="1158">
          <cell r="F1158">
            <v>139308</v>
          </cell>
          <cell r="G1158" t="str">
            <v xml:space="preserve">11 KV SMC AWAS KOSAD          </v>
          </cell>
          <cell r="H1158" t="str">
            <v>URBN</v>
          </cell>
          <cell r="I1158" t="str">
            <v>LT</v>
          </cell>
          <cell r="J1158">
            <v>4.93</v>
          </cell>
          <cell r="K1158">
            <v>8.6999999999999993</v>
          </cell>
          <cell r="L1158">
            <v>10.860054999999999</v>
          </cell>
          <cell r="M1158">
            <v>10.157078</v>
          </cell>
          <cell r="N1158">
            <v>0.70297699999999996</v>
          </cell>
          <cell r="O1158">
            <v>6.4730519320574347</v>
          </cell>
        </row>
        <row r="1159">
          <cell r="F1159">
            <v>139310</v>
          </cell>
          <cell r="G1159" t="str">
            <v xml:space="preserve">11 KV VIBRANT                 </v>
          </cell>
          <cell r="H1159" t="str">
            <v>INDU</v>
          </cell>
          <cell r="I1159" t="str">
            <v>LT</v>
          </cell>
          <cell r="J1159">
            <v>5.51</v>
          </cell>
          <cell r="K1159">
            <v>2.36</v>
          </cell>
          <cell r="L1159">
            <v>12.1364</v>
          </cell>
          <cell r="M1159">
            <v>11.898332</v>
          </cell>
          <cell r="N1159">
            <v>0.238068</v>
          </cell>
          <cell r="O1159">
            <v>1.9616031113015391</v>
          </cell>
        </row>
        <row r="1160">
          <cell r="F1160">
            <v>139311</v>
          </cell>
          <cell r="G1160" t="str">
            <v xml:space="preserve">11 KV VARNI                   </v>
          </cell>
          <cell r="H1160" t="str">
            <v>INDU</v>
          </cell>
          <cell r="I1160" t="str">
            <v>MX</v>
          </cell>
          <cell r="J1160">
            <v>5.38</v>
          </cell>
          <cell r="K1160">
            <v>2.67</v>
          </cell>
          <cell r="L1160">
            <v>12.94848</v>
          </cell>
          <cell r="M1160">
            <v>12.693413</v>
          </cell>
          <cell r="N1160">
            <v>0.25506699999999999</v>
          </cell>
          <cell r="O1160">
            <v>1.9698605550612891</v>
          </cell>
        </row>
        <row r="1161">
          <cell r="F1161">
            <v>139312</v>
          </cell>
          <cell r="G1161" t="str">
            <v xml:space="preserve">11 KV SHRUSHTI                </v>
          </cell>
          <cell r="H1161" t="str">
            <v>URBN</v>
          </cell>
          <cell r="I1161" t="str">
            <v>LT</v>
          </cell>
          <cell r="J1161">
            <v>4.97</v>
          </cell>
          <cell r="K1161">
            <v>8.84</v>
          </cell>
          <cell r="L1161">
            <v>13.517045</v>
          </cell>
          <cell r="M1161">
            <v>12.618847000000001</v>
          </cell>
          <cell r="N1161">
            <v>0.89819800000000005</v>
          </cell>
          <cell r="O1161">
            <v>6.6449286807878494</v>
          </cell>
        </row>
        <row r="1162">
          <cell r="F1162">
            <v>139314</v>
          </cell>
          <cell r="G1162" t="str">
            <v xml:space="preserve">11 KV PRAMUKH                 </v>
          </cell>
          <cell r="H1162" t="str">
            <v>INDU</v>
          </cell>
          <cell r="I1162" t="str">
            <v>MX</v>
          </cell>
          <cell r="J1162">
            <v>8.2100000000000009</v>
          </cell>
          <cell r="K1162">
            <v>0.69</v>
          </cell>
          <cell r="L1162">
            <v>10.55104</v>
          </cell>
          <cell r="M1162">
            <v>9.259226</v>
          </cell>
          <cell r="N1162">
            <v>1.291814</v>
          </cell>
          <cell r="O1162">
            <v>12.243475524687614</v>
          </cell>
        </row>
        <row r="1163">
          <cell r="F1163">
            <v>139315</v>
          </cell>
          <cell r="G1163" t="str">
            <v xml:space="preserve">11 KV VRUNDAVAN               </v>
          </cell>
          <cell r="H1163" t="str">
            <v>URBN</v>
          </cell>
          <cell r="I1163" t="str">
            <v>LT</v>
          </cell>
          <cell r="J1163">
            <v>5.77</v>
          </cell>
          <cell r="K1163">
            <v>9.51</v>
          </cell>
          <cell r="L1163">
            <v>0.57757999999999998</v>
          </cell>
          <cell r="M1163">
            <v>0.53365200000000002</v>
          </cell>
          <cell r="N1163">
            <v>4.3928000000000002E-2</v>
          </cell>
          <cell r="O1163">
            <v>7.6055265071505245</v>
          </cell>
        </row>
        <row r="1164">
          <cell r="F1164">
            <v>139402</v>
          </cell>
          <cell r="G1164" t="str">
            <v xml:space="preserve">11 KV VIPUL (FDR NO:2C)       </v>
          </cell>
          <cell r="H1164" t="str">
            <v>GIDC</v>
          </cell>
          <cell r="I1164" t="str">
            <v>MX</v>
          </cell>
          <cell r="J1164">
            <v>2.21</v>
          </cell>
          <cell r="K1164">
            <v>1.51</v>
          </cell>
          <cell r="L1164">
            <v>10.895799999999999</v>
          </cell>
          <cell r="M1164">
            <v>9.609667</v>
          </cell>
          <cell r="N1164">
            <v>1.286133</v>
          </cell>
          <cell r="O1164">
            <v>11.803933625800767</v>
          </cell>
        </row>
        <row r="1165">
          <cell r="F1165">
            <v>139403</v>
          </cell>
          <cell r="G1165" t="str">
            <v xml:space="preserve">11 KV NEMINATH (FDR NO:3C)    </v>
          </cell>
          <cell r="H1165" t="str">
            <v>GIDC</v>
          </cell>
          <cell r="I1165" t="str">
            <v>MX</v>
          </cell>
          <cell r="J1165">
            <v>2.0099999999999998</v>
          </cell>
          <cell r="K1165">
            <v>-2.13</v>
          </cell>
          <cell r="L1165">
            <v>15.3787</v>
          </cell>
          <cell r="M1165">
            <v>14.751747</v>
          </cell>
          <cell r="N1165">
            <v>0.62695299999999998</v>
          </cell>
          <cell r="O1165">
            <v>4.0767620149947659</v>
          </cell>
        </row>
        <row r="1166">
          <cell r="F1166">
            <v>139405</v>
          </cell>
          <cell r="G1166" t="str">
            <v xml:space="preserve">11 KV VIVEKANAND (FDR NO:5C)  </v>
          </cell>
          <cell r="H1166" t="str">
            <v>GIDC</v>
          </cell>
          <cell r="I1166" t="str">
            <v>MX</v>
          </cell>
          <cell r="J1166">
            <v>4.05</v>
          </cell>
          <cell r="K1166">
            <v>-1.36</v>
          </cell>
          <cell r="L1166">
            <v>14.8536</v>
          </cell>
          <cell r="M1166">
            <v>13.683916999999999</v>
          </cell>
          <cell r="N1166">
            <v>1.169683</v>
          </cell>
          <cell r="O1166">
            <v>7.8747441697635594</v>
          </cell>
        </row>
        <row r="1167">
          <cell r="F1167">
            <v>139407</v>
          </cell>
          <cell r="G1167" t="str">
            <v xml:space="preserve">11 KV GINZA (FDR NO:7C)       </v>
          </cell>
          <cell r="H1167" t="str">
            <v>GIDC</v>
          </cell>
          <cell r="I1167" t="str">
            <v>MX</v>
          </cell>
          <cell r="J1167">
            <v>2.46</v>
          </cell>
          <cell r="K1167">
            <v>-4.34</v>
          </cell>
          <cell r="L1167">
            <v>13.4162</v>
          </cell>
          <cell r="M1167">
            <v>12.72902</v>
          </cell>
          <cell r="N1167">
            <v>0.68718000000000001</v>
          </cell>
          <cell r="O1167">
            <v>5.1220166664182107</v>
          </cell>
        </row>
        <row r="1168">
          <cell r="F1168">
            <v>139410</v>
          </cell>
          <cell r="G1168" t="str">
            <v xml:space="preserve">11 KV PRAFFUL (FDR NO:6C)     </v>
          </cell>
          <cell r="H1168" t="str">
            <v>GIDC</v>
          </cell>
          <cell r="I1168" t="str">
            <v>MX</v>
          </cell>
          <cell r="J1168">
            <v>3.68</v>
          </cell>
          <cell r="K1168">
            <v>-1.17</v>
          </cell>
          <cell r="L1168">
            <v>9.5530000000000008</v>
          </cell>
          <cell r="M1168">
            <v>8.9424139999999994</v>
          </cell>
          <cell r="N1168">
            <v>0.61058599999999996</v>
          </cell>
          <cell r="O1168">
            <v>6.3915628598346066</v>
          </cell>
        </row>
        <row r="1169">
          <cell r="F1169">
            <v>139411</v>
          </cell>
          <cell r="G1169" t="str">
            <v xml:space="preserve">11 KV GABHENI                 </v>
          </cell>
          <cell r="H1169" t="str">
            <v xml:space="preserve">JGY </v>
          </cell>
          <cell r="I1169" t="str">
            <v>LT</v>
          </cell>
          <cell r="J1169">
            <v>18.16</v>
          </cell>
          <cell r="K1169">
            <v>4.3499999999999996</v>
          </cell>
          <cell r="L1169">
            <v>6.7267999999999999</v>
          </cell>
          <cell r="M1169">
            <v>5.0642509999999996</v>
          </cell>
          <cell r="N1169">
            <v>1.6625490000000001</v>
          </cell>
          <cell r="O1169">
            <v>24.715302967235534</v>
          </cell>
        </row>
        <row r="1170">
          <cell r="F1170">
            <v>139413</v>
          </cell>
          <cell r="G1170" t="str">
            <v>11 KV SANJOO DYEING (FDR NO:4C</v>
          </cell>
          <cell r="H1170" t="str">
            <v>GIDC</v>
          </cell>
          <cell r="I1170" t="str">
            <v>MX</v>
          </cell>
          <cell r="J1170">
            <v>1.22</v>
          </cell>
          <cell r="K1170">
            <v>-1.01</v>
          </cell>
          <cell r="L1170">
            <v>8.7642000000000007</v>
          </cell>
          <cell r="M1170">
            <v>8.4143849999999993</v>
          </cell>
          <cell r="N1170">
            <v>0.34981499999999999</v>
          </cell>
          <cell r="O1170">
            <v>3.9914082289313342</v>
          </cell>
        </row>
        <row r="1171">
          <cell r="F1171">
            <v>139501</v>
          </cell>
          <cell r="G1171" t="str">
            <v xml:space="preserve">11 KV GAMADI                  </v>
          </cell>
          <cell r="H1171" t="str">
            <v xml:space="preserve">JGY </v>
          </cell>
          <cell r="I1171" t="str">
            <v>LT</v>
          </cell>
          <cell r="J1171">
            <v>10.130000000000001</v>
          </cell>
          <cell r="K1171">
            <v>68.16</v>
          </cell>
          <cell r="L1171">
            <v>5.0783440000000004</v>
          </cell>
          <cell r="M1171">
            <v>1.236766</v>
          </cell>
          <cell r="N1171">
            <v>3.8415780000000002</v>
          </cell>
          <cell r="O1171">
            <v>75.646273667163939</v>
          </cell>
        </row>
        <row r="1172">
          <cell r="F1172">
            <v>139502</v>
          </cell>
          <cell r="G1172" t="str">
            <v xml:space="preserve">11 KV TAVLI                   </v>
          </cell>
          <cell r="H1172" t="str">
            <v xml:space="preserve">JGY </v>
          </cell>
          <cell r="I1172" t="str">
            <v>LT</v>
          </cell>
          <cell r="J1172">
            <v>6.9</v>
          </cell>
          <cell r="K1172">
            <v>67.91</v>
          </cell>
          <cell r="L1172">
            <v>4.8472999999999997</v>
          </cell>
          <cell r="M1172">
            <v>1.3174539999999999</v>
          </cell>
          <cell r="N1172">
            <v>3.529846</v>
          </cell>
          <cell r="O1172">
            <v>72.820869349947387</v>
          </cell>
        </row>
        <row r="1173">
          <cell r="F1173">
            <v>139503</v>
          </cell>
          <cell r="G1173" t="str">
            <v xml:space="preserve">11 KV CHITPUR                 </v>
          </cell>
          <cell r="H1173" t="str">
            <v>ADOM</v>
          </cell>
          <cell r="I1173" t="str">
            <v>LT</v>
          </cell>
          <cell r="J1173">
            <v>6.25</v>
          </cell>
          <cell r="K1173">
            <v>53.15</v>
          </cell>
          <cell r="L1173">
            <v>0.86370000000000002</v>
          </cell>
          <cell r="M1173">
            <v>0.488651</v>
          </cell>
          <cell r="N1173">
            <v>0.37504900000000002</v>
          </cell>
          <cell r="O1173">
            <v>43.423526687507234</v>
          </cell>
        </row>
        <row r="1174">
          <cell r="F1174">
            <v>139504</v>
          </cell>
          <cell r="G1174" t="str">
            <v xml:space="preserve">11 KV RAYGADH                 </v>
          </cell>
          <cell r="H1174" t="str">
            <v>ADOM</v>
          </cell>
          <cell r="I1174" t="str">
            <v>LT</v>
          </cell>
          <cell r="J1174">
            <v>8.6999999999999993</v>
          </cell>
          <cell r="K1174">
            <v>41.24</v>
          </cell>
          <cell r="L1174">
            <v>0.86429999999999996</v>
          </cell>
          <cell r="M1174">
            <v>0.58368900000000001</v>
          </cell>
          <cell r="N1174">
            <v>0.280611</v>
          </cell>
          <cell r="O1174">
            <v>32.466851787573759</v>
          </cell>
        </row>
        <row r="1175">
          <cell r="F1175">
            <v>139701</v>
          </cell>
          <cell r="G1175" t="str">
            <v xml:space="preserve">BIODEL                        </v>
          </cell>
          <cell r="H1175" t="str">
            <v>URBN</v>
          </cell>
          <cell r="I1175" t="str">
            <v>MX</v>
          </cell>
          <cell r="J1175">
            <v>7.8</v>
          </cell>
          <cell r="K1175">
            <v>9.9</v>
          </cell>
          <cell r="L1175">
            <v>12.42388</v>
          </cell>
          <cell r="M1175">
            <v>10.898073</v>
          </cell>
          <cell r="N1175">
            <v>1.5258069999999999</v>
          </cell>
          <cell r="O1175">
            <v>12.281243862625846</v>
          </cell>
        </row>
        <row r="1176">
          <cell r="F1176">
            <v>139707</v>
          </cell>
          <cell r="G1176" t="str">
            <v xml:space="preserve">MAXES CORPO                   </v>
          </cell>
          <cell r="H1176" t="str">
            <v>INDU</v>
          </cell>
          <cell r="I1176" t="str">
            <v>MX</v>
          </cell>
          <cell r="J1176">
            <v>1.1000000000000001</v>
          </cell>
          <cell r="K1176">
            <v>3.81</v>
          </cell>
          <cell r="L1176">
            <v>20.697199999999999</v>
          </cell>
          <cell r="M1176">
            <v>20.064565000000002</v>
          </cell>
          <cell r="N1176">
            <v>0.63263499999999995</v>
          </cell>
          <cell r="O1176">
            <v>3.0566211854743637</v>
          </cell>
        </row>
        <row r="1177">
          <cell r="F1177">
            <v>139801</v>
          </cell>
          <cell r="G1177" t="str">
            <v xml:space="preserve">11 KV ASARVA                  </v>
          </cell>
          <cell r="H1177" t="str">
            <v xml:space="preserve">JGY </v>
          </cell>
          <cell r="I1177" t="str">
            <v>LT</v>
          </cell>
          <cell r="J1177">
            <v>10.66</v>
          </cell>
          <cell r="K1177">
            <v>65.47</v>
          </cell>
          <cell r="L1177">
            <v>7.13781</v>
          </cell>
          <cell r="M1177">
            <v>2.3107289999999998</v>
          </cell>
          <cell r="N1177">
            <v>4.8270809999999997</v>
          </cell>
          <cell r="O1177">
            <v>67.626919181093356</v>
          </cell>
        </row>
        <row r="1178">
          <cell r="F1178">
            <v>139802</v>
          </cell>
          <cell r="G1178" t="str">
            <v xml:space="preserve">11 KV ITVAI                   </v>
          </cell>
          <cell r="H1178" t="str">
            <v>ADOM</v>
          </cell>
          <cell r="I1178" t="str">
            <v>LT</v>
          </cell>
          <cell r="J1178">
            <v>32.89</v>
          </cell>
          <cell r="K1178">
            <v>56.93</v>
          </cell>
          <cell r="L1178">
            <v>3.8712</v>
          </cell>
          <cell r="M1178">
            <v>2.203055</v>
          </cell>
          <cell r="N1178">
            <v>1.668145</v>
          </cell>
          <cell r="O1178">
            <v>43.091160363711509</v>
          </cell>
        </row>
        <row r="1179">
          <cell r="F1179">
            <v>139803</v>
          </cell>
          <cell r="G1179" t="str">
            <v xml:space="preserve">11 KV MORAMBA                 </v>
          </cell>
          <cell r="H1179" t="str">
            <v xml:space="preserve">JGY </v>
          </cell>
          <cell r="I1179" t="str">
            <v>LT</v>
          </cell>
          <cell r="J1179">
            <v>20.99</v>
          </cell>
          <cell r="K1179">
            <v>75.77</v>
          </cell>
          <cell r="L1179">
            <v>10.089510000000001</v>
          </cell>
          <cell r="M1179">
            <v>1.2282919999999999</v>
          </cell>
          <cell r="N1179">
            <v>8.8612179999999992</v>
          </cell>
          <cell r="O1179">
            <v>87.826049035086939</v>
          </cell>
        </row>
        <row r="1180">
          <cell r="F1180">
            <v>139804</v>
          </cell>
          <cell r="G1180" t="str">
            <v xml:space="preserve">11 KV MATAVAL                 </v>
          </cell>
          <cell r="H1180" t="str">
            <v>ADOM</v>
          </cell>
          <cell r="I1180" t="str">
            <v>LT</v>
          </cell>
          <cell r="J1180">
            <v>22.33</v>
          </cell>
          <cell r="K1180">
            <v>41.35</v>
          </cell>
          <cell r="L1180">
            <v>3.3014999999999999</v>
          </cell>
          <cell r="M1180">
            <v>1.8582270000000001</v>
          </cell>
          <cell r="N1180">
            <v>1.443273</v>
          </cell>
          <cell r="O1180">
            <v>43.715674693321219</v>
          </cell>
        </row>
        <row r="1181">
          <cell r="F1181">
            <v>139805</v>
          </cell>
          <cell r="G1181" t="str">
            <v xml:space="preserve">11 KV PIPLAS                  </v>
          </cell>
          <cell r="H1181" t="str">
            <v>ADOM</v>
          </cell>
          <cell r="I1181" t="str">
            <v>LT</v>
          </cell>
          <cell r="J1181">
            <v>4.78</v>
          </cell>
          <cell r="K1181">
            <v>5.2</v>
          </cell>
          <cell r="L1181">
            <v>4.6337400000000004</v>
          </cell>
          <cell r="M1181">
            <v>2.8756789999999999</v>
          </cell>
          <cell r="N1181">
            <v>1.7580610000000001</v>
          </cell>
          <cell r="O1181">
            <v>37.940432566350289</v>
          </cell>
        </row>
        <row r="1182">
          <cell r="F1182">
            <v>139901</v>
          </cell>
          <cell r="G1182" t="str">
            <v xml:space="preserve">KHUNTEJ (PARIAJGY)            </v>
          </cell>
          <cell r="H1182" t="str">
            <v xml:space="preserve">JGY </v>
          </cell>
          <cell r="I1182" t="str">
            <v>LT</v>
          </cell>
          <cell r="J1182">
            <v>15.11</v>
          </cell>
          <cell r="K1182">
            <v>42.85</v>
          </cell>
          <cell r="L1182">
            <v>3.4126880000000002</v>
          </cell>
          <cell r="M1182">
            <v>1.967139</v>
          </cell>
          <cell r="N1182">
            <v>1.445549</v>
          </cell>
          <cell r="O1182">
            <v>42.35807668324793</v>
          </cell>
        </row>
        <row r="1183">
          <cell r="F1183">
            <v>139902</v>
          </cell>
          <cell r="G1183" t="str">
            <v xml:space="preserve">DUMLAV                        </v>
          </cell>
          <cell r="H1183" t="str">
            <v>ADOM</v>
          </cell>
          <cell r="I1183" t="str">
            <v>LT</v>
          </cell>
          <cell r="J1183">
            <v>27.9</v>
          </cell>
          <cell r="K1183">
            <v>-285.27999999999997</v>
          </cell>
          <cell r="L1183">
            <v>6.3170000000000004E-2</v>
          </cell>
          <cell r="M1183">
            <v>0.107045</v>
          </cell>
          <cell r="N1183">
            <v>-4.3874999999999997E-2</v>
          </cell>
          <cell r="O1183">
            <v>-69.455437707772674</v>
          </cell>
        </row>
        <row r="1184">
          <cell r="F1184">
            <v>139903</v>
          </cell>
          <cell r="G1184" t="str">
            <v xml:space="preserve">ROHINA                        </v>
          </cell>
          <cell r="H1184" t="str">
            <v xml:space="preserve">JGY </v>
          </cell>
          <cell r="I1184" t="str">
            <v>LT</v>
          </cell>
          <cell r="J1184">
            <v>30.46</v>
          </cell>
          <cell r="K1184">
            <v>61.45</v>
          </cell>
          <cell r="L1184">
            <v>2.8894500000000001</v>
          </cell>
          <cell r="M1184">
            <v>1.6296550000000001</v>
          </cell>
          <cell r="N1184">
            <v>1.259795</v>
          </cell>
          <cell r="O1184">
            <v>43.599820034954746</v>
          </cell>
        </row>
        <row r="1185">
          <cell r="F1185">
            <v>139904</v>
          </cell>
          <cell r="G1185" t="str">
            <v xml:space="preserve">M M TECHNO                    </v>
          </cell>
          <cell r="H1185" t="str">
            <v>INDU</v>
          </cell>
          <cell r="I1185" t="str">
            <v>MX</v>
          </cell>
          <cell r="J1185">
            <v>0.27</v>
          </cell>
          <cell r="K1185">
            <v>-1.55</v>
          </cell>
          <cell r="L1185">
            <v>2.8217300000000001</v>
          </cell>
          <cell r="M1185">
            <v>2.6885439999999998</v>
          </cell>
          <cell r="N1185">
            <v>0.133186</v>
          </cell>
          <cell r="O1185">
            <v>4.7200121911026214</v>
          </cell>
        </row>
        <row r="1186">
          <cell r="F1186">
            <v>139905</v>
          </cell>
          <cell r="G1186" t="str">
            <v xml:space="preserve">11 KV VELVAGAD JGY            </v>
          </cell>
          <cell r="H1186" t="str">
            <v xml:space="preserve">JGY </v>
          </cell>
          <cell r="I1186" t="str">
            <v>MX</v>
          </cell>
          <cell r="J1186">
            <v>9.75</v>
          </cell>
          <cell r="K1186">
            <v>61.42</v>
          </cell>
          <cell r="L1186">
            <v>1.9849699999999999</v>
          </cell>
          <cell r="M1186">
            <v>1.029525</v>
          </cell>
          <cell r="N1186">
            <v>0.95544499999999999</v>
          </cell>
          <cell r="O1186">
            <v>48.133976835921956</v>
          </cell>
        </row>
        <row r="1187">
          <cell r="F1187">
            <v>139906</v>
          </cell>
          <cell r="G1187" t="str">
            <v xml:space="preserve">11 KV KHERLAV AG              </v>
          </cell>
          <cell r="H1187" t="str">
            <v>ADOM</v>
          </cell>
          <cell r="I1187" t="str">
            <v>MX</v>
          </cell>
          <cell r="J1187">
            <v>12.7</v>
          </cell>
          <cell r="K1187">
            <v>-128.62</v>
          </cell>
          <cell r="L1187">
            <v>0.10306</v>
          </cell>
          <cell r="M1187">
            <v>7.9265000000000002E-2</v>
          </cell>
          <cell r="N1187">
            <v>2.3795E-2</v>
          </cell>
          <cell r="O1187">
            <v>23.08849214050068</v>
          </cell>
        </row>
        <row r="1188">
          <cell r="F1188">
            <v>140001</v>
          </cell>
          <cell r="G1188" t="str">
            <v xml:space="preserve">11 KV AMBIYA (JESINGPURA)     </v>
          </cell>
          <cell r="H1188" t="str">
            <v xml:space="preserve">JGY </v>
          </cell>
          <cell r="I1188" t="str">
            <v>LT</v>
          </cell>
          <cell r="J1188">
            <v>1.87</v>
          </cell>
          <cell r="K1188">
            <v>52.21</v>
          </cell>
          <cell r="L1188">
            <v>3.6821000000000002</v>
          </cell>
          <cell r="M1188">
            <v>2.254985</v>
          </cell>
          <cell r="N1188">
            <v>1.4271149999999999</v>
          </cell>
          <cell r="O1188">
            <v>38.758181472529266</v>
          </cell>
        </row>
        <row r="1189">
          <cell r="F1189">
            <v>140002</v>
          </cell>
          <cell r="G1189" t="str">
            <v xml:space="preserve">11 KV DHAT (KASVAV)           </v>
          </cell>
          <cell r="H1189" t="str">
            <v>ADOM</v>
          </cell>
          <cell r="I1189" t="str">
            <v>LT</v>
          </cell>
          <cell r="J1189">
            <v>6.18</v>
          </cell>
          <cell r="K1189">
            <v>19.22</v>
          </cell>
          <cell r="L1189">
            <v>1.4924999999999999</v>
          </cell>
          <cell r="M1189">
            <v>1.3308789999999999</v>
          </cell>
          <cell r="N1189">
            <v>0.16162099999999999</v>
          </cell>
          <cell r="O1189">
            <v>10.828877721943048</v>
          </cell>
        </row>
        <row r="1190">
          <cell r="F1190">
            <v>140003</v>
          </cell>
          <cell r="G1190" t="str">
            <v xml:space="preserve">11 KV PALAVADI                </v>
          </cell>
          <cell r="H1190" t="str">
            <v xml:space="preserve">JGY </v>
          </cell>
          <cell r="I1190" t="str">
            <v>LT</v>
          </cell>
          <cell r="J1190">
            <v>27.73</v>
          </cell>
          <cell r="K1190">
            <v>57.7</v>
          </cell>
          <cell r="L1190">
            <v>4.3068</v>
          </cell>
          <cell r="M1190">
            <v>1.9450780000000001</v>
          </cell>
          <cell r="N1190">
            <v>2.3617219999999999</v>
          </cell>
          <cell r="O1190">
            <v>54.837048388594781</v>
          </cell>
        </row>
        <row r="1191">
          <cell r="F1191">
            <v>140004</v>
          </cell>
          <cell r="G1191" t="str">
            <v xml:space="preserve">11 KV ARKUND (KELVAN)         </v>
          </cell>
          <cell r="H1191" t="str">
            <v>ADOM</v>
          </cell>
          <cell r="I1191" t="str">
            <v>LT</v>
          </cell>
          <cell r="J1191">
            <v>4.38</v>
          </cell>
          <cell r="K1191">
            <v>2.8</v>
          </cell>
          <cell r="L1191">
            <v>0.30869999999999997</v>
          </cell>
          <cell r="M1191">
            <v>0.27610800000000002</v>
          </cell>
          <cell r="N1191">
            <v>3.2592000000000003E-2</v>
          </cell>
          <cell r="O1191">
            <v>10.5578231292517</v>
          </cell>
        </row>
        <row r="1192">
          <cell r="F1192">
            <v>140005</v>
          </cell>
          <cell r="G1192" t="str">
            <v xml:space="preserve">11 KV BALPUR (LAKHALI)        </v>
          </cell>
          <cell r="H1192" t="str">
            <v xml:space="preserve">JGY </v>
          </cell>
          <cell r="I1192" t="str">
            <v>LT</v>
          </cell>
          <cell r="J1192">
            <v>1.27</v>
          </cell>
          <cell r="K1192">
            <v>22.4</v>
          </cell>
          <cell r="L1192">
            <v>1.1471</v>
          </cell>
          <cell r="M1192">
            <v>0.65371999999999997</v>
          </cell>
          <cell r="N1192">
            <v>0.49337999999999999</v>
          </cell>
          <cell r="O1192">
            <v>43.011071397437014</v>
          </cell>
        </row>
        <row r="1193">
          <cell r="F1193">
            <v>140006</v>
          </cell>
          <cell r="G1193" t="str">
            <v xml:space="preserve">11 KV DHANTURI                </v>
          </cell>
          <cell r="H1193" t="str">
            <v>ADOM</v>
          </cell>
          <cell r="I1193" t="str">
            <v>LT</v>
          </cell>
          <cell r="J1193">
            <v>3.33</v>
          </cell>
          <cell r="K1193">
            <v>30.02</v>
          </cell>
          <cell r="L1193">
            <v>2.5344000000000002</v>
          </cell>
          <cell r="M1193">
            <v>1.4191800000000001</v>
          </cell>
          <cell r="N1193">
            <v>1.1152200000000001</v>
          </cell>
          <cell r="O1193">
            <v>44.003314393939391</v>
          </cell>
        </row>
        <row r="1194">
          <cell r="F1194">
            <v>140101</v>
          </cell>
          <cell r="G1194" t="str">
            <v xml:space="preserve">11 KV LAVCHALI                </v>
          </cell>
          <cell r="H1194" t="str">
            <v xml:space="preserve">JGY </v>
          </cell>
          <cell r="I1194" t="str">
            <v>LT</v>
          </cell>
          <cell r="J1194">
            <v>3.2</v>
          </cell>
          <cell r="K1194">
            <v>48.15</v>
          </cell>
          <cell r="L1194">
            <v>2.0129000000000001</v>
          </cell>
          <cell r="M1194">
            <v>1.0343309999999999</v>
          </cell>
          <cell r="N1194">
            <v>0.97856900000000002</v>
          </cell>
          <cell r="O1194">
            <v>48.614883998211539</v>
          </cell>
        </row>
        <row r="1195">
          <cell r="F1195">
            <v>140102</v>
          </cell>
          <cell r="G1195" t="str">
            <v xml:space="preserve">11 KV DON                     </v>
          </cell>
          <cell r="H1195" t="str">
            <v>ADOM</v>
          </cell>
          <cell r="I1195" t="str">
            <v>LT</v>
          </cell>
          <cell r="J1195">
            <v>13.67</v>
          </cell>
          <cell r="K1195">
            <v>21.17</v>
          </cell>
          <cell r="L1195">
            <v>1.1180000000000001</v>
          </cell>
          <cell r="M1195">
            <v>0.87117299999999998</v>
          </cell>
          <cell r="N1195">
            <v>0.24682699999999999</v>
          </cell>
          <cell r="O1195">
            <v>22.077549194991054</v>
          </cell>
        </row>
        <row r="1196">
          <cell r="F1196">
            <v>140103</v>
          </cell>
          <cell r="G1196" t="str">
            <v xml:space="preserve">11 KV HIRAVADI                </v>
          </cell>
          <cell r="H1196" t="str">
            <v>ADOM</v>
          </cell>
          <cell r="I1196" t="str">
            <v>LT</v>
          </cell>
          <cell r="J1196">
            <v>15.72</v>
          </cell>
          <cell r="K1196">
            <v>23</v>
          </cell>
          <cell r="L1196">
            <v>1.8651</v>
          </cell>
          <cell r="M1196">
            <v>1.469247</v>
          </cell>
          <cell r="N1196">
            <v>0.39585300000000001</v>
          </cell>
          <cell r="O1196">
            <v>21.224223902203637</v>
          </cell>
        </row>
        <row r="1197">
          <cell r="F1197">
            <v>140104</v>
          </cell>
          <cell r="G1197" t="str">
            <v xml:space="preserve">11 KV TAPARVADA               </v>
          </cell>
          <cell r="H1197" t="str">
            <v xml:space="preserve">JGY </v>
          </cell>
          <cell r="I1197" t="str">
            <v>LT</v>
          </cell>
          <cell r="J1197">
            <v>4.88</v>
          </cell>
          <cell r="K1197">
            <v>49.92</v>
          </cell>
          <cell r="L1197">
            <v>4.3815999999999997</v>
          </cell>
          <cell r="M1197">
            <v>2.2700879999999999</v>
          </cell>
          <cell r="N1197">
            <v>2.1115119999999998</v>
          </cell>
          <cell r="O1197">
            <v>48.190432718641595</v>
          </cell>
        </row>
        <row r="1198">
          <cell r="F1198">
            <v>140105</v>
          </cell>
          <cell r="G1198" t="str">
            <v xml:space="preserve">11 KV CHIMKUVA                </v>
          </cell>
          <cell r="H1198" t="str">
            <v xml:space="preserve">JGY </v>
          </cell>
          <cell r="I1198" t="str">
            <v>LT</v>
          </cell>
          <cell r="J1198">
            <v>3.27</v>
          </cell>
          <cell r="K1198">
            <v>52.13</v>
          </cell>
          <cell r="L1198">
            <v>2.9100999999999999</v>
          </cell>
          <cell r="M1198">
            <v>1.5691729999999999</v>
          </cell>
          <cell r="N1198">
            <v>1.340927</v>
          </cell>
          <cell r="O1198">
            <v>46.078382186179169</v>
          </cell>
        </row>
        <row r="1199">
          <cell r="F1199">
            <v>140106</v>
          </cell>
          <cell r="G1199" t="str">
            <v xml:space="preserve">11 KV SHIRISPADA              </v>
          </cell>
          <cell r="H1199" t="str">
            <v>ADOM</v>
          </cell>
          <cell r="I1199" t="str">
            <v>LT</v>
          </cell>
          <cell r="J1199">
            <v>29.59</v>
          </cell>
          <cell r="K1199">
            <v>28.37</v>
          </cell>
          <cell r="L1199">
            <v>3.2966000000000002</v>
          </cell>
          <cell r="M1199">
            <v>2.6595369999999998</v>
          </cell>
          <cell r="N1199">
            <v>0.63706300000000005</v>
          </cell>
          <cell r="O1199">
            <v>19.324849845295152</v>
          </cell>
        </row>
        <row r="1200">
          <cell r="F1200">
            <v>140107</v>
          </cell>
          <cell r="G1200" t="str">
            <v xml:space="preserve">11 KV MEDHA                   </v>
          </cell>
          <cell r="H1200" t="str">
            <v>ADOM</v>
          </cell>
          <cell r="I1200" t="str">
            <v>LT</v>
          </cell>
          <cell r="J1200">
            <v>11.23</v>
          </cell>
          <cell r="K1200">
            <v>40.159999999999997</v>
          </cell>
          <cell r="L1200">
            <v>0.88432500000000003</v>
          </cell>
          <cell r="M1200">
            <v>0.19170200000000001</v>
          </cell>
          <cell r="N1200">
            <v>0.69262299999999999</v>
          </cell>
          <cell r="O1200">
            <v>78.32222316456054</v>
          </cell>
        </row>
        <row r="1201">
          <cell r="F1201">
            <v>140201</v>
          </cell>
          <cell r="G1201" t="str">
            <v xml:space="preserve">11 KV VANKALA                 </v>
          </cell>
          <cell r="H1201" t="str">
            <v xml:space="preserve">JGY </v>
          </cell>
          <cell r="I1201" t="str">
            <v>LT</v>
          </cell>
          <cell r="J1201">
            <v>26.07</v>
          </cell>
          <cell r="K1201">
            <v>50.45</v>
          </cell>
          <cell r="L1201">
            <v>3.3046000000000002</v>
          </cell>
          <cell r="M1201">
            <v>1.5846119999999999</v>
          </cell>
          <cell r="N1201">
            <v>1.7199880000000001</v>
          </cell>
          <cell r="O1201">
            <v>52.048296314228651</v>
          </cell>
        </row>
        <row r="1202">
          <cell r="F1202">
            <v>140202</v>
          </cell>
          <cell r="G1202" t="str">
            <v xml:space="preserve">11 KV BUHARI JGY              </v>
          </cell>
          <cell r="H1202" t="str">
            <v xml:space="preserve">JGY </v>
          </cell>
          <cell r="I1202" t="str">
            <v>LT</v>
          </cell>
          <cell r="J1202">
            <v>36.86</v>
          </cell>
          <cell r="K1202">
            <v>38.15</v>
          </cell>
          <cell r="L1202">
            <v>7.2565999999999997</v>
          </cell>
          <cell r="M1202">
            <v>4.6591589999999998</v>
          </cell>
          <cell r="N1202">
            <v>2.5974409999999999</v>
          </cell>
          <cell r="O1202">
            <v>35.794187360471845</v>
          </cell>
        </row>
        <row r="1203">
          <cell r="F1203">
            <v>140203</v>
          </cell>
          <cell r="G1203" t="str">
            <v xml:space="preserve">11 KV BEDCHIT                 </v>
          </cell>
          <cell r="H1203" t="str">
            <v>ADOM</v>
          </cell>
          <cell r="I1203" t="str">
            <v>LT</v>
          </cell>
          <cell r="J1203">
            <v>3.68</v>
          </cell>
          <cell r="K1203">
            <v>22.91</v>
          </cell>
          <cell r="L1203">
            <v>2.15544</v>
          </cell>
          <cell r="M1203">
            <v>1.584603</v>
          </cell>
          <cell r="N1203">
            <v>0.57083700000000004</v>
          </cell>
          <cell r="O1203">
            <v>26.483548602605502</v>
          </cell>
        </row>
        <row r="1204">
          <cell r="F1204">
            <v>140204</v>
          </cell>
          <cell r="G1204" t="str">
            <v xml:space="preserve">11 KV GODADA                  </v>
          </cell>
          <cell r="H1204" t="str">
            <v>ADOM</v>
          </cell>
          <cell r="I1204" t="str">
            <v>LT</v>
          </cell>
          <cell r="J1204">
            <v>20.49</v>
          </cell>
          <cell r="K1204">
            <v>17.62</v>
          </cell>
          <cell r="L1204">
            <v>3.1698900000000001</v>
          </cell>
          <cell r="M1204">
            <v>2.9045359999999998</v>
          </cell>
          <cell r="N1204">
            <v>0.26535399999999998</v>
          </cell>
          <cell r="O1204">
            <v>8.3710791226193972</v>
          </cell>
        </row>
        <row r="1205">
          <cell r="F1205">
            <v>140205</v>
          </cell>
          <cell r="G1205" t="str">
            <v xml:space="preserve">11 KV NEW GHANNI              </v>
          </cell>
          <cell r="H1205" t="str">
            <v>ADOM</v>
          </cell>
          <cell r="I1205" t="str">
            <v>LT</v>
          </cell>
          <cell r="J1205">
            <v>6.01</v>
          </cell>
          <cell r="K1205">
            <v>24.1</v>
          </cell>
          <cell r="L1205">
            <v>2.1734</v>
          </cell>
          <cell r="M1205">
            <v>1.56928</v>
          </cell>
          <cell r="N1205">
            <v>0.60411999999999999</v>
          </cell>
          <cell r="O1205">
            <v>27.796079874850463</v>
          </cell>
        </row>
        <row r="1206">
          <cell r="F1206">
            <v>140301</v>
          </cell>
          <cell r="G1206" t="str">
            <v xml:space="preserve">11 KV VAGECH                  </v>
          </cell>
          <cell r="H1206" t="str">
            <v xml:space="preserve">JGY </v>
          </cell>
          <cell r="I1206" t="str">
            <v>LT</v>
          </cell>
          <cell r="J1206">
            <v>5.26</v>
          </cell>
          <cell r="K1206">
            <v>24.48</v>
          </cell>
          <cell r="L1206">
            <v>2.7156199999999999</v>
          </cell>
          <cell r="M1206">
            <v>2.2434120000000002</v>
          </cell>
          <cell r="N1206">
            <v>0.47220800000000002</v>
          </cell>
          <cell r="O1206">
            <v>17.388588977839316</v>
          </cell>
        </row>
        <row r="1207">
          <cell r="F1207">
            <v>140302</v>
          </cell>
          <cell r="G1207" t="str">
            <v xml:space="preserve">11 KV NINAT                   </v>
          </cell>
          <cell r="H1207" t="str">
            <v>ADOM</v>
          </cell>
          <cell r="I1207" t="str">
            <v>LT</v>
          </cell>
          <cell r="J1207">
            <v>5</v>
          </cell>
          <cell r="K1207">
            <v>1.7</v>
          </cell>
          <cell r="L1207">
            <v>0.46077000000000001</v>
          </cell>
          <cell r="M1207">
            <v>0.467084</v>
          </cell>
          <cell r="N1207">
            <v>-6.3140000000000002E-3</v>
          </cell>
          <cell r="O1207">
            <v>-1.3703149076545782</v>
          </cell>
        </row>
        <row r="1208">
          <cell r="F1208">
            <v>140303</v>
          </cell>
          <cell r="G1208" t="str">
            <v xml:space="preserve">11 KV HITECH                  </v>
          </cell>
          <cell r="H1208" t="str">
            <v>INDU</v>
          </cell>
          <cell r="I1208" t="str">
            <v>LT</v>
          </cell>
          <cell r="J1208">
            <v>4.7300000000000004</v>
          </cell>
          <cell r="K1208">
            <v>-0.96</v>
          </cell>
          <cell r="L1208">
            <v>6.8970000000000002</v>
          </cell>
          <cell r="M1208">
            <v>6.7300709999999997</v>
          </cell>
          <cell r="N1208">
            <v>0.16692899999999999</v>
          </cell>
          <cell r="O1208">
            <v>2.420313179643323</v>
          </cell>
        </row>
        <row r="1209">
          <cell r="F1209">
            <v>140304</v>
          </cell>
          <cell r="G1209" t="str">
            <v xml:space="preserve">11 KV SARBHON(JGY)            </v>
          </cell>
          <cell r="H1209" t="str">
            <v xml:space="preserve">JGY </v>
          </cell>
          <cell r="I1209" t="str">
            <v>LT</v>
          </cell>
          <cell r="J1209">
            <v>3.87</v>
          </cell>
          <cell r="K1209">
            <v>2.74</v>
          </cell>
          <cell r="L1209">
            <v>2.3340000000000001</v>
          </cell>
          <cell r="M1209">
            <v>2.2044920000000001</v>
          </cell>
          <cell r="N1209">
            <v>0.12950800000000001</v>
          </cell>
          <cell r="O1209">
            <v>5.5487574978577552</v>
          </cell>
        </row>
        <row r="1210">
          <cell r="F1210">
            <v>140305</v>
          </cell>
          <cell r="G1210" t="str">
            <v xml:space="preserve">11 KV AMROLI                  </v>
          </cell>
          <cell r="H1210" t="str">
            <v>ADOM</v>
          </cell>
          <cell r="I1210" t="str">
            <v>LT</v>
          </cell>
          <cell r="J1210">
            <v>6.73</v>
          </cell>
          <cell r="K1210">
            <v>-17.8</v>
          </cell>
          <cell r="L1210">
            <v>1.62052</v>
          </cell>
          <cell r="M1210">
            <v>1.8190219999999999</v>
          </cell>
          <cell r="N1210">
            <v>-0.19850200000000001</v>
          </cell>
          <cell r="O1210">
            <v>-12.249278009527806</v>
          </cell>
        </row>
        <row r="1211">
          <cell r="F1211">
            <v>140306</v>
          </cell>
          <cell r="G1211" t="str">
            <v xml:space="preserve">11 KV NOGAMA                  </v>
          </cell>
          <cell r="H1211" t="str">
            <v>ADOM</v>
          </cell>
          <cell r="I1211" t="str">
            <v>LT</v>
          </cell>
          <cell r="J1211">
            <v>4.25</v>
          </cell>
          <cell r="K1211">
            <v>7.15</v>
          </cell>
          <cell r="L1211">
            <v>0.27989999999999998</v>
          </cell>
          <cell r="M1211">
            <v>0.21981899999999999</v>
          </cell>
          <cell r="N1211">
            <v>6.0081000000000002E-2</v>
          </cell>
          <cell r="O1211">
            <v>21.465166130760988</v>
          </cell>
        </row>
        <row r="1212">
          <cell r="F1212">
            <v>140401</v>
          </cell>
          <cell r="G1212" t="str">
            <v xml:space="preserve">11 KV FUL UMRAN               </v>
          </cell>
          <cell r="H1212" t="str">
            <v xml:space="preserve">JGY </v>
          </cell>
          <cell r="I1212" t="str">
            <v>LT</v>
          </cell>
          <cell r="J1212">
            <v>10.75</v>
          </cell>
          <cell r="K1212">
            <v>68.75</v>
          </cell>
          <cell r="L1212">
            <v>3.7657530000000001</v>
          </cell>
          <cell r="M1212">
            <v>0.96923899999999996</v>
          </cell>
          <cell r="N1212">
            <v>2.7965140000000002</v>
          </cell>
          <cell r="O1212">
            <v>74.261747916021051</v>
          </cell>
        </row>
        <row r="1213">
          <cell r="F1213">
            <v>140402</v>
          </cell>
          <cell r="G1213" t="str">
            <v xml:space="preserve">11 KV KAROD                   </v>
          </cell>
          <cell r="H1213" t="str">
            <v>ADOM</v>
          </cell>
          <cell r="I1213" t="str">
            <v>LT</v>
          </cell>
          <cell r="J1213">
            <v>19.29</v>
          </cell>
          <cell r="K1213">
            <v>35.24</v>
          </cell>
          <cell r="L1213">
            <v>2.7088999999999999</v>
          </cell>
          <cell r="M1213">
            <v>1.719149</v>
          </cell>
          <cell r="N1213">
            <v>0.98975100000000005</v>
          </cell>
          <cell r="O1213">
            <v>36.537007641478091</v>
          </cell>
        </row>
        <row r="1214">
          <cell r="F1214">
            <v>140403</v>
          </cell>
          <cell r="G1214" t="str">
            <v xml:space="preserve">11KV GAVAN                    </v>
          </cell>
          <cell r="H1214" t="str">
            <v>ADOM</v>
          </cell>
          <cell r="I1214" t="str">
            <v>LT</v>
          </cell>
          <cell r="J1214">
            <v>14.31</v>
          </cell>
          <cell r="K1214">
            <v>36.35</v>
          </cell>
          <cell r="L1214">
            <v>2.0663</v>
          </cell>
          <cell r="M1214">
            <v>1.296999</v>
          </cell>
          <cell r="N1214">
            <v>0.76930100000000001</v>
          </cell>
          <cell r="O1214">
            <v>37.230847408411172</v>
          </cell>
        </row>
        <row r="1215">
          <cell r="F1215">
            <v>140404</v>
          </cell>
          <cell r="G1215" t="str">
            <v xml:space="preserve">11KV DHARESHVAR               </v>
          </cell>
          <cell r="H1215" t="str">
            <v xml:space="preserve">JGY </v>
          </cell>
          <cell r="I1215" t="str">
            <v>LT</v>
          </cell>
          <cell r="J1215">
            <v>6.21</v>
          </cell>
          <cell r="K1215">
            <v>45.97</v>
          </cell>
          <cell r="L1215">
            <v>2.3065889999999998</v>
          </cell>
          <cell r="M1215">
            <v>1.17093</v>
          </cell>
          <cell r="N1215">
            <v>1.135659</v>
          </cell>
          <cell r="O1215">
            <v>49.235429458824264</v>
          </cell>
        </row>
        <row r="1216">
          <cell r="F1216">
            <v>140405</v>
          </cell>
          <cell r="G1216" t="str">
            <v xml:space="preserve">11 KV JAMLI                   </v>
          </cell>
          <cell r="H1216" t="str">
            <v xml:space="preserve">JGY </v>
          </cell>
          <cell r="I1216" t="str">
            <v>LT</v>
          </cell>
          <cell r="J1216">
            <v>5.15</v>
          </cell>
          <cell r="K1216">
            <v>55.78</v>
          </cell>
          <cell r="L1216">
            <v>4.2413499999999997</v>
          </cell>
          <cell r="M1216">
            <v>2.017579</v>
          </cell>
          <cell r="N1216">
            <v>2.2237710000000002</v>
          </cell>
          <cell r="O1216">
            <v>52.430735496952622</v>
          </cell>
        </row>
        <row r="1217">
          <cell r="F1217">
            <v>140501</v>
          </cell>
          <cell r="G1217" t="str">
            <v xml:space="preserve">11 KV  BAUDHAN                </v>
          </cell>
          <cell r="H1217" t="str">
            <v>ADOM</v>
          </cell>
          <cell r="I1217" t="str">
            <v>LT</v>
          </cell>
          <cell r="J1217">
            <v>18.86</v>
          </cell>
          <cell r="K1217">
            <v>20.36</v>
          </cell>
          <cell r="L1217">
            <v>4.5109320000000004</v>
          </cell>
          <cell r="M1217">
            <v>3.5358719999999999</v>
          </cell>
          <cell r="N1217">
            <v>0.97506000000000004</v>
          </cell>
          <cell r="O1217">
            <v>21.615488772608408</v>
          </cell>
        </row>
        <row r="1218">
          <cell r="F1218">
            <v>140502</v>
          </cell>
          <cell r="G1218" t="str">
            <v xml:space="preserve">11 KV  TUKET                  </v>
          </cell>
          <cell r="H1218" t="str">
            <v>ADOM</v>
          </cell>
          <cell r="I1218" t="str">
            <v>LT</v>
          </cell>
          <cell r="J1218">
            <v>15.61</v>
          </cell>
          <cell r="K1218">
            <v>49.92</v>
          </cell>
          <cell r="L1218">
            <v>3.103761</v>
          </cell>
          <cell r="M1218">
            <v>1.942342</v>
          </cell>
          <cell r="N1218">
            <v>1.161419</v>
          </cell>
          <cell r="O1218">
            <v>37.419730449606142</v>
          </cell>
        </row>
        <row r="1219">
          <cell r="F1219">
            <v>140503</v>
          </cell>
          <cell r="G1219" t="str">
            <v xml:space="preserve">11 KV  NOGAMA                 </v>
          </cell>
          <cell r="H1219" t="str">
            <v xml:space="preserve">JGY </v>
          </cell>
          <cell r="I1219" t="str">
            <v>LT</v>
          </cell>
          <cell r="J1219">
            <v>3.53</v>
          </cell>
          <cell r="K1219">
            <v>29.89</v>
          </cell>
          <cell r="L1219">
            <v>4.1924799999999998</v>
          </cell>
          <cell r="M1219">
            <v>2.8716469999999998</v>
          </cell>
          <cell r="N1219">
            <v>1.3208329999999999</v>
          </cell>
          <cell r="O1219">
            <v>31.504813380147311</v>
          </cell>
        </row>
        <row r="1220">
          <cell r="F1220">
            <v>140504</v>
          </cell>
          <cell r="G1220" t="str">
            <v xml:space="preserve">11 KV BORIGALA                </v>
          </cell>
          <cell r="H1220" t="str">
            <v xml:space="preserve">JGY </v>
          </cell>
          <cell r="I1220" t="str">
            <v>MX</v>
          </cell>
          <cell r="J1220">
            <v>10.119999999999999</v>
          </cell>
          <cell r="K1220">
            <v>40.6</v>
          </cell>
          <cell r="L1220">
            <v>5.9752299999999998</v>
          </cell>
          <cell r="M1220">
            <v>3.2071900000000002</v>
          </cell>
          <cell r="N1220">
            <v>2.7680400000000001</v>
          </cell>
          <cell r="O1220">
            <v>46.32524605747394</v>
          </cell>
        </row>
        <row r="1221">
          <cell r="F1221">
            <v>140506</v>
          </cell>
          <cell r="G1221" t="str">
            <v xml:space="preserve">11 KV GWSSB                   </v>
          </cell>
          <cell r="H1221" t="str">
            <v>INDU</v>
          </cell>
          <cell r="I1221" t="str">
            <v>LT</v>
          </cell>
          <cell r="J1221">
            <v>3.76</v>
          </cell>
          <cell r="K1221">
            <v>6.29</v>
          </cell>
          <cell r="L1221">
            <v>0.61646000000000001</v>
          </cell>
          <cell r="M1221">
            <v>0.59150199999999997</v>
          </cell>
          <cell r="N1221">
            <v>2.4958000000000001E-2</v>
          </cell>
          <cell r="O1221">
            <v>4.0486000713752714</v>
          </cell>
        </row>
        <row r="1222">
          <cell r="F1222">
            <v>140508</v>
          </cell>
          <cell r="G1222" t="str">
            <v xml:space="preserve">11 KV QUARRY                  </v>
          </cell>
          <cell r="H1222" t="str">
            <v>INDU</v>
          </cell>
          <cell r="I1222" t="str">
            <v>LT</v>
          </cell>
          <cell r="J1222">
            <v>4.78</v>
          </cell>
          <cell r="K1222">
            <v>-2.36</v>
          </cell>
          <cell r="L1222">
            <v>2.9074689999999999</v>
          </cell>
          <cell r="M1222">
            <v>2.7696960000000002</v>
          </cell>
          <cell r="N1222">
            <v>0.13777300000000001</v>
          </cell>
          <cell r="O1222">
            <v>4.7385887863292782</v>
          </cell>
        </row>
        <row r="1223">
          <cell r="F1223">
            <v>140509</v>
          </cell>
          <cell r="G1223" t="str">
            <v xml:space="preserve">11 KV ZARPAN                  </v>
          </cell>
          <cell r="H1223" t="str">
            <v>ADOM</v>
          </cell>
          <cell r="I1223" t="str">
            <v>LT</v>
          </cell>
          <cell r="J1223">
            <v>12.59</v>
          </cell>
          <cell r="K1223">
            <v>34.450000000000003</v>
          </cell>
          <cell r="L1223">
            <v>2.4497689999999999</v>
          </cell>
          <cell r="M1223">
            <v>1.4260870000000001</v>
          </cell>
          <cell r="N1223">
            <v>1.023682</v>
          </cell>
          <cell r="O1223">
            <v>41.786878681214432</v>
          </cell>
        </row>
        <row r="1224">
          <cell r="F1224">
            <v>140510</v>
          </cell>
          <cell r="G1224" t="str">
            <v xml:space="preserve">11 KV MUNJALAV                </v>
          </cell>
          <cell r="H1224" t="str">
            <v>ADOM</v>
          </cell>
          <cell r="I1224" t="str">
            <v>LT</v>
          </cell>
          <cell r="J1224">
            <v>16.170000000000002</v>
          </cell>
          <cell r="K1224">
            <v>48.55</v>
          </cell>
          <cell r="L1224">
            <v>3.6779799999999998</v>
          </cell>
          <cell r="M1224">
            <v>1.587583</v>
          </cell>
          <cell r="N1224">
            <v>2.0903969999999998</v>
          </cell>
          <cell r="O1224">
            <v>56.835464031887071</v>
          </cell>
        </row>
        <row r="1225">
          <cell r="F1225">
            <v>140511</v>
          </cell>
          <cell r="G1225" t="str">
            <v xml:space="preserve">11 KV PARVAT JGY              </v>
          </cell>
          <cell r="H1225" t="str">
            <v xml:space="preserve">JGY </v>
          </cell>
          <cell r="I1225" t="str">
            <v>LT</v>
          </cell>
          <cell r="J1225">
            <v>26.52</v>
          </cell>
          <cell r="K1225">
            <v>42.29</v>
          </cell>
          <cell r="L1225">
            <v>5.1986999999999997</v>
          </cell>
          <cell r="M1225">
            <v>2.932931</v>
          </cell>
          <cell r="N1225">
            <v>2.2657690000000001</v>
          </cell>
          <cell r="O1225">
            <v>43.583376613384118</v>
          </cell>
        </row>
        <row r="1226">
          <cell r="F1226">
            <v>140512</v>
          </cell>
          <cell r="G1226" t="str">
            <v xml:space="preserve">11 KV USKER                   </v>
          </cell>
          <cell r="H1226" t="str">
            <v xml:space="preserve">JGY </v>
          </cell>
          <cell r="I1226" t="str">
            <v>LT</v>
          </cell>
          <cell r="J1226">
            <v>21.36</v>
          </cell>
          <cell r="K1226">
            <v>46.52</v>
          </cell>
          <cell r="L1226">
            <v>12.2194</v>
          </cell>
          <cell r="M1226">
            <v>6.1529449999999999</v>
          </cell>
          <cell r="N1226">
            <v>6.0664550000000004</v>
          </cell>
          <cell r="O1226">
            <v>49.646095552973144</v>
          </cell>
        </row>
        <row r="1227">
          <cell r="F1227">
            <v>140601</v>
          </cell>
          <cell r="G1227" t="str">
            <v xml:space="preserve">11 KV CHARNI                  </v>
          </cell>
          <cell r="H1227" t="str">
            <v xml:space="preserve">JGY </v>
          </cell>
          <cell r="I1227" t="str">
            <v>LT</v>
          </cell>
          <cell r="J1227">
            <v>7.76</v>
          </cell>
          <cell r="K1227">
            <v>65.790000000000006</v>
          </cell>
          <cell r="L1227">
            <v>2.8046799999999998</v>
          </cell>
          <cell r="M1227">
            <v>1.027271</v>
          </cell>
          <cell r="N1227">
            <v>1.777409</v>
          </cell>
          <cell r="O1227">
            <v>63.37296946532225</v>
          </cell>
        </row>
        <row r="1228">
          <cell r="F1228">
            <v>140602</v>
          </cell>
          <cell r="G1228" t="str">
            <v xml:space="preserve">11 KV UMARPADA                </v>
          </cell>
          <cell r="H1228" t="str">
            <v xml:space="preserve">JGY </v>
          </cell>
          <cell r="I1228" t="str">
            <v>LT</v>
          </cell>
          <cell r="J1228">
            <v>10.62</v>
          </cell>
          <cell r="K1228">
            <v>44.11</v>
          </cell>
          <cell r="L1228">
            <v>2.0457200000000002</v>
          </cell>
          <cell r="M1228">
            <v>0.94847999999999999</v>
          </cell>
          <cell r="N1228">
            <v>1.09724</v>
          </cell>
          <cell r="O1228">
            <v>53.63588369864889</v>
          </cell>
        </row>
        <row r="1229">
          <cell r="F1229">
            <v>140603</v>
          </cell>
          <cell r="G1229" t="str">
            <v xml:space="preserve">11 KV DEVGHAT                 </v>
          </cell>
          <cell r="H1229" t="str">
            <v xml:space="preserve">JGY </v>
          </cell>
          <cell r="I1229" t="str">
            <v>LT</v>
          </cell>
          <cell r="J1229">
            <v>8.23</v>
          </cell>
          <cell r="K1229">
            <v>56.47</v>
          </cell>
          <cell r="L1229">
            <v>2.1887400000000001</v>
          </cell>
          <cell r="M1229">
            <v>1.0352749999999999</v>
          </cell>
          <cell r="N1229">
            <v>1.153465</v>
          </cell>
          <cell r="O1229">
            <v>52.699955225380812</v>
          </cell>
        </row>
        <row r="1230">
          <cell r="F1230">
            <v>140604</v>
          </cell>
          <cell r="G1230" t="str">
            <v xml:space="preserve">11 KV GHANAVAD                </v>
          </cell>
          <cell r="H1230" t="str">
            <v>ADOM</v>
          </cell>
          <cell r="I1230" t="str">
            <v>LT</v>
          </cell>
          <cell r="J1230">
            <v>14.35</v>
          </cell>
          <cell r="K1230">
            <v>40.799999999999997</v>
          </cell>
          <cell r="L1230">
            <v>5.26145</v>
          </cell>
          <cell r="M1230">
            <v>2.3324720000000001</v>
          </cell>
          <cell r="N1230">
            <v>2.9289779999999999</v>
          </cell>
          <cell r="O1230">
            <v>55.668646475781394</v>
          </cell>
        </row>
        <row r="1231">
          <cell r="F1231">
            <v>140605</v>
          </cell>
          <cell r="G1231" t="str">
            <v xml:space="preserve">11 KV VELAVI                  </v>
          </cell>
          <cell r="H1231" t="str">
            <v>ADOM</v>
          </cell>
          <cell r="I1231" t="str">
            <v>LT</v>
          </cell>
          <cell r="J1231">
            <v>12.51</v>
          </cell>
          <cell r="K1231">
            <v>42.84</v>
          </cell>
          <cell r="L1231">
            <v>0.38884000000000002</v>
          </cell>
          <cell r="M1231">
            <v>0.23694499999999999</v>
          </cell>
          <cell r="N1231">
            <v>0.151895</v>
          </cell>
          <cell r="O1231">
            <v>39.063625141446352</v>
          </cell>
        </row>
        <row r="1232">
          <cell r="F1232">
            <v>140701</v>
          </cell>
          <cell r="G1232" t="str">
            <v xml:space="preserve">11KV SAMBHETI                 </v>
          </cell>
          <cell r="H1232" t="str">
            <v xml:space="preserve">JGY </v>
          </cell>
          <cell r="I1232" t="str">
            <v>MX</v>
          </cell>
          <cell r="J1232">
            <v>5.81</v>
          </cell>
          <cell r="K1232">
            <v>54.12</v>
          </cell>
          <cell r="L1232">
            <v>2.5979999999999999</v>
          </cell>
          <cell r="M1232">
            <v>1.2465729999999999</v>
          </cell>
          <cell r="N1232">
            <v>1.3514269999999999</v>
          </cell>
          <cell r="O1232">
            <v>52.017975365665897</v>
          </cell>
        </row>
        <row r="1233">
          <cell r="F1233">
            <v>140702</v>
          </cell>
          <cell r="G1233" t="str">
            <v xml:space="preserve">11KV MODEST FDR               </v>
          </cell>
          <cell r="H1233" t="str">
            <v>INDU</v>
          </cell>
          <cell r="I1233" t="str">
            <v>MX</v>
          </cell>
          <cell r="J1233">
            <v>4.17</v>
          </cell>
          <cell r="K1233">
            <v>4.71</v>
          </cell>
          <cell r="L1233">
            <v>1.6991000000000001</v>
          </cell>
          <cell r="M1233">
            <v>2.4493429999999998</v>
          </cell>
          <cell r="N1233">
            <v>-0.75024299999999999</v>
          </cell>
          <cell r="O1233">
            <v>-44.155317521040551</v>
          </cell>
        </row>
        <row r="1234">
          <cell r="F1234">
            <v>140703</v>
          </cell>
          <cell r="G1234" t="str">
            <v xml:space="preserve">11KV NAVETA FDR               </v>
          </cell>
          <cell r="H1234" t="str">
            <v xml:space="preserve">JGY </v>
          </cell>
          <cell r="I1234" t="str">
            <v>LT</v>
          </cell>
          <cell r="J1234">
            <v>5.73</v>
          </cell>
          <cell r="K1234">
            <v>45.89</v>
          </cell>
          <cell r="L1234">
            <v>8.7317479999999996</v>
          </cell>
          <cell r="M1234">
            <v>4.3454790000000001</v>
          </cell>
          <cell r="N1234">
            <v>4.3862690000000004</v>
          </cell>
          <cell r="O1234">
            <v>50.233572934079177</v>
          </cell>
        </row>
        <row r="1235">
          <cell r="F1235">
            <v>140704</v>
          </cell>
          <cell r="G1235" t="str">
            <v xml:space="preserve">11KV SUVA                     </v>
          </cell>
          <cell r="H1235" t="str">
            <v xml:space="preserve">JGY </v>
          </cell>
          <cell r="I1235" t="str">
            <v>LT</v>
          </cell>
          <cell r="J1235">
            <v>5.48</v>
          </cell>
          <cell r="K1235">
            <v>17.02</v>
          </cell>
          <cell r="L1235">
            <v>3.0230000000000001</v>
          </cell>
          <cell r="M1235">
            <v>2.6384660000000002</v>
          </cell>
          <cell r="N1235">
            <v>0.38453399999999999</v>
          </cell>
          <cell r="O1235">
            <v>12.720277869665894</v>
          </cell>
        </row>
        <row r="1236">
          <cell r="F1236">
            <v>140705</v>
          </cell>
          <cell r="G1236" t="str">
            <v xml:space="preserve">11KV KALLA                    </v>
          </cell>
          <cell r="H1236" t="str">
            <v>ADOM</v>
          </cell>
          <cell r="I1236" t="str">
            <v>LT</v>
          </cell>
          <cell r="J1236">
            <v>5.67</v>
          </cell>
          <cell r="K1236">
            <v>20.3</v>
          </cell>
          <cell r="L1236">
            <v>0.112592</v>
          </cell>
          <cell r="M1236">
            <v>7.1940000000000004E-2</v>
          </cell>
          <cell r="N1236">
            <v>4.0652000000000001E-2</v>
          </cell>
          <cell r="O1236">
            <v>36.105584766235609</v>
          </cell>
        </row>
        <row r="1237">
          <cell r="F1237">
            <v>140707</v>
          </cell>
          <cell r="G1237" t="str">
            <v xml:space="preserve">11KV VEGNI JGY                </v>
          </cell>
          <cell r="H1237" t="str">
            <v xml:space="preserve">JGY </v>
          </cell>
          <cell r="I1237" t="str">
            <v>MX</v>
          </cell>
          <cell r="J1237">
            <v>2.11</v>
          </cell>
          <cell r="K1237">
            <v>28.11</v>
          </cell>
          <cell r="L1237">
            <v>1.80427</v>
          </cell>
          <cell r="M1237">
            <v>1.1465050000000001</v>
          </cell>
          <cell r="N1237">
            <v>0.65776500000000004</v>
          </cell>
          <cell r="O1237">
            <v>36.456018223436622</v>
          </cell>
        </row>
        <row r="1238">
          <cell r="F1238">
            <v>140801</v>
          </cell>
          <cell r="G1238" t="str">
            <v xml:space="preserve">11KV GUNDIA(DAHELI SS)        </v>
          </cell>
          <cell r="H1238" t="str">
            <v xml:space="preserve">JGY </v>
          </cell>
          <cell r="I1238" t="str">
            <v>LT</v>
          </cell>
          <cell r="J1238">
            <v>7.03</v>
          </cell>
          <cell r="K1238">
            <v>76.84</v>
          </cell>
          <cell r="L1238">
            <v>6.1105200000000002</v>
          </cell>
          <cell r="M1238">
            <v>1.1357360000000001</v>
          </cell>
          <cell r="N1238">
            <v>4.9747839999999997</v>
          </cell>
          <cell r="O1238">
            <v>81.413431262805787</v>
          </cell>
        </row>
        <row r="1239">
          <cell r="F1239">
            <v>140802</v>
          </cell>
          <cell r="G1239" t="str">
            <v xml:space="preserve">11KV MOKHADI                  </v>
          </cell>
          <cell r="H1239" t="str">
            <v>ADOM</v>
          </cell>
          <cell r="I1239" t="str">
            <v>LT</v>
          </cell>
          <cell r="J1239">
            <v>10.63</v>
          </cell>
          <cell r="K1239">
            <v>7.46</v>
          </cell>
          <cell r="L1239">
            <v>1.4769399999999999</v>
          </cell>
          <cell r="M1239">
            <v>1.3834360000000001</v>
          </cell>
          <cell r="N1239">
            <v>9.3504000000000004E-2</v>
          </cell>
          <cell r="O1239">
            <v>6.3309274581228756</v>
          </cell>
        </row>
        <row r="1240">
          <cell r="F1240">
            <v>140803</v>
          </cell>
          <cell r="G1240" t="str">
            <v xml:space="preserve">11KV UMARGAM                  </v>
          </cell>
          <cell r="H1240" t="str">
            <v>ADOM</v>
          </cell>
          <cell r="I1240" t="str">
            <v>LT</v>
          </cell>
          <cell r="J1240">
            <v>8.9700000000000006</v>
          </cell>
          <cell r="K1240">
            <v>-0.88</v>
          </cell>
          <cell r="L1240">
            <v>0.70335000000000003</v>
          </cell>
          <cell r="M1240">
            <v>0.35572799999999999</v>
          </cell>
          <cell r="N1240">
            <v>0.34762199999999999</v>
          </cell>
          <cell r="O1240">
            <v>49.423757730859457</v>
          </cell>
        </row>
        <row r="1241">
          <cell r="F1241">
            <v>140804</v>
          </cell>
          <cell r="G1241" t="str">
            <v xml:space="preserve">11KV DELHI(DELHI SS)          </v>
          </cell>
          <cell r="H1241" t="str">
            <v>ADOM</v>
          </cell>
          <cell r="I1241" t="str">
            <v>LT</v>
          </cell>
          <cell r="J1241">
            <v>8.6199999999999992</v>
          </cell>
          <cell r="K1241">
            <v>7.83</v>
          </cell>
          <cell r="L1241">
            <v>1.1110800000000001</v>
          </cell>
          <cell r="M1241">
            <v>1.2003680000000001</v>
          </cell>
          <cell r="N1241">
            <v>-8.9288000000000006E-2</v>
          </cell>
          <cell r="O1241">
            <v>-8.0361450120603379</v>
          </cell>
        </row>
        <row r="1242">
          <cell r="F1242">
            <v>140805</v>
          </cell>
          <cell r="G1242" t="str">
            <v xml:space="preserve">11KV SEVAD                    </v>
          </cell>
          <cell r="H1242" t="str">
            <v>ADOM</v>
          </cell>
          <cell r="I1242" t="str">
            <v>LT</v>
          </cell>
          <cell r="J1242">
            <v>15.53</v>
          </cell>
          <cell r="K1242">
            <v>41.22</v>
          </cell>
          <cell r="L1242">
            <v>3.3788399999999998</v>
          </cell>
          <cell r="M1242">
            <v>1.8256190000000001</v>
          </cell>
          <cell r="N1242">
            <v>1.553221</v>
          </cell>
          <cell r="O1242">
            <v>45.969060387588641</v>
          </cell>
        </row>
        <row r="1243">
          <cell r="F1243">
            <v>140901</v>
          </cell>
          <cell r="G1243" t="str">
            <v xml:space="preserve">11KV BHACHHARWADA JGY         </v>
          </cell>
          <cell r="H1243" t="str">
            <v xml:space="preserve">JGY </v>
          </cell>
          <cell r="I1243" t="str">
            <v>LT</v>
          </cell>
          <cell r="J1243">
            <v>10.61</v>
          </cell>
          <cell r="K1243">
            <v>34.25</v>
          </cell>
          <cell r="L1243">
            <v>2.1057630000000001</v>
          </cell>
          <cell r="M1243">
            <v>1.489665</v>
          </cell>
          <cell r="N1243">
            <v>0.61609800000000003</v>
          </cell>
          <cell r="O1243">
            <v>29.257708488562102</v>
          </cell>
        </row>
        <row r="1244">
          <cell r="F1244">
            <v>140902</v>
          </cell>
          <cell r="G1244" t="str">
            <v xml:space="preserve">11KV BHUCHAD AG               </v>
          </cell>
          <cell r="H1244" t="str">
            <v>ADOM</v>
          </cell>
          <cell r="I1244" t="str">
            <v>LT</v>
          </cell>
          <cell r="J1244">
            <v>54.02</v>
          </cell>
          <cell r="K1244">
            <v>17.399999999999999</v>
          </cell>
          <cell r="L1244">
            <v>2.6694</v>
          </cell>
          <cell r="M1244">
            <v>2.216853</v>
          </cell>
          <cell r="N1244">
            <v>0.45254699999999998</v>
          </cell>
          <cell r="O1244">
            <v>16.953135536075521</v>
          </cell>
        </row>
        <row r="1245">
          <cell r="F1245">
            <v>140903</v>
          </cell>
          <cell r="G1245" t="str">
            <v xml:space="preserve">11KV VIRSINGPURA AG           </v>
          </cell>
          <cell r="H1245" t="str">
            <v>ADOM</v>
          </cell>
          <cell r="I1245" t="str">
            <v>LT</v>
          </cell>
          <cell r="J1245">
            <v>33.47</v>
          </cell>
          <cell r="K1245">
            <v>18.53</v>
          </cell>
          <cell r="L1245">
            <v>2.2136</v>
          </cell>
          <cell r="M1245">
            <v>1.5749519999999999</v>
          </cell>
          <cell r="N1245">
            <v>0.63864799999999999</v>
          </cell>
          <cell r="O1245">
            <v>28.851102276834116</v>
          </cell>
        </row>
        <row r="1246">
          <cell r="F1246">
            <v>140904</v>
          </cell>
          <cell r="G1246" t="str">
            <v xml:space="preserve">11KV VARKHAD AG               </v>
          </cell>
          <cell r="H1246" t="str">
            <v>ADOM</v>
          </cell>
          <cell r="I1246" t="str">
            <v>LT</v>
          </cell>
          <cell r="J1246">
            <v>39.56</v>
          </cell>
          <cell r="K1246">
            <v>29.08</v>
          </cell>
          <cell r="L1246">
            <v>0.1948</v>
          </cell>
          <cell r="M1246">
            <v>0.22079299999999999</v>
          </cell>
          <cell r="N1246">
            <v>-2.5992999999999999E-2</v>
          </cell>
          <cell r="O1246">
            <v>-13.343429158110883</v>
          </cell>
        </row>
        <row r="1247">
          <cell r="F1247">
            <v>140905</v>
          </cell>
          <cell r="G1247" t="str">
            <v xml:space="preserve">11KV TAROPA AG                </v>
          </cell>
          <cell r="H1247" t="str">
            <v>ADOM</v>
          </cell>
          <cell r="I1247" t="str">
            <v>LT</v>
          </cell>
          <cell r="J1247">
            <v>18</v>
          </cell>
          <cell r="K1247">
            <v>-9.39</v>
          </cell>
          <cell r="L1247">
            <v>1.6540600000000001</v>
          </cell>
          <cell r="M1247">
            <v>2.1729229999999999</v>
          </cell>
          <cell r="N1247">
            <v>-0.51886299999999996</v>
          </cell>
          <cell r="O1247">
            <v>-31.369055536074871</v>
          </cell>
        </row>
        <row r="1248">
          <cell r="F1248">
            <v>140906</v>
          </cell>
          <cell r="G1248" t="str">
            <v xml:space="preserve">11KV GHATA JGY                </v>
          </cell>
          <cell r="H1248" t="str">
            <v xml:space="preserve">JGY </v>
          </cell>
          <cell r="I1248" t="str">
            <v>LT</v>
          </cell>
          <cell r="J1248">
            <v>8.58</v>
          </cell>
          <cell r="K1248">
            <v>53.33</v>
          </cell>
          <cell r="L1248">
            <v>2.1246999999999998</v>
          </cell>
          <cell r="M1248">
            <v>0.87262499999999998</v>
          </cell>
          <cell r="N1248">
            <v>1.252075</v>
          </cell>
          <cell r="O1248">
            <v>58.929495928837014</v>
          </cell>
        </row>
        <row r="1249">
          <cell r="F1249">
            <v>141001</v>
          </cell>
          <cell r="G1249" t="str">
            <v xml:space="preserve">11KV TAVRA                    </v>
          </cell>
          <cell r="H1249" t="str">
            <v xml:space="preserve">JGY </v>
          </cell>
          <cell r="I1249" t="str">
            <v>LT</v>
          </cell>
          <cell r="J1249">
            <v>4.43</v>
          </cell>
          <cell r="K1249">
            <v>5.75</v>
          </cell>
          <cell r="L1249">
            <v>9.6462000000000003</v>
          </cell>
          <cell r="M1249">
            <v>8.3580360000000002</v>
          </cell>
          <cell r="N1249">
            <v>1.2881640000000001</v>
          </cell>
          <cell r="O1249">
            <v>13.354108353548547</v>
          </cell>
        </row>
        <row r="1250">
          <cell r="F1250">
            <v>141002</v>
          </cell>
          <cell r="G1250" t="str">
            <v xml:space="preserve">11KV KADOD                    </v>
          </cell>
          <cell r="H1250" t="str">
            <v xml:space="preserve">JGY </v>
          </cell>
          <cell r="I1250" t="str">
            <v>LT</v>
          </cell>
          <cell r="J1250">
            <v>3.67</v>
          </cell>
          <cell r="K1250">
            <v>47.68</v>
          </cell>
          <cell r="L1250">
            <v>4.8874250000000004</v>
          </cell>
          <cell r="M1250">
            <v>3.5046300000000001</v>
          </cell>
          <cell r="N1250">
            <v>1.382795</v>
          </cell>
          <cell r="O1250">
            <v>28.292914980792546</v>
          </cell>
        </row>
        <row r="1251">
          <cell r="F1251">
            <v>141003</v>
          </cell>
          <cell r="G1251" t="str">
            <v xml:space="preserve">11KV LUVARA AG                </v>
          </cell>
          <cell r="H1251" t="str">
            <v>ADOM</v>
          </cell>
          <cell r="I1251" t="str">
            <v>LT</v>
          </cell>
          <cell r="J1251">
            <v>3.97</v>
          </cell>
          <cell r="K1251">
            <v>14.82</v>
          </cell>
          <cell r="L1251">
            <v>0.84789000000000003</v>
          </cell>
          <cell r="M1251">
            <v>0.946712</v>
          </cell>
          <cell r="N1251">
            <v>-9.8821999999999993E-2</v>
          </cell>
          <cell r="O1251">
            <v>-11.655049593697296</v>
          </cell>
        </row>
        <row r="1252">
          <cell r="F1252">
            <v>141004</v>
          </cell>
          <cell r="G1252" t="str">
            <v xml:space="preserve">11KV ZADESHWAR AG             </v>
          </cell>
          <cell r="H1252" t="str">
            <v>ADOM</v>
          </cell>
          <cell r="I1252" t="str">
            <v>LT</v>
          </cell>
          <cell r="J1252">
            <v>3.08</v>
          </cell>
          <cell r="K1252">
            <v>22.59</v>
          </cell>
          <cell r="L1252">
            <v>1.0302</v>
          </cell>
          <cell r="M1252">
            <v>1.0167079999999999</v>
          </cell>
          <cell r="N1252">
            <v>1.3492000000000001E-2</v>
          </cell>
          <cell r="O1252">
            <v>1.3096486119200155</v>
          </cell>
        </row>
        <row r="1253">
          <cell r="F1253">
            <v>141005</v>
          </cell>
          <cell r="G1253" t="str">
            <v xml:space="preserve">11KV NIKORA AG                </v>
          </cell>
          <cell r="H1253" t="str">
            <v>ADOM</v>
          </cell>
          <cell r="I1253" t="str">
            <v>LT</v>
          </cell>
          <cell r="J1253">
            <v>3.19</v>
          </cell>
          <cell r="K1253">
            <v>-1.86</v>
          </cell>
          <cell r="L1253">
            <v>2.7273999999999998</v>
          </cell>
          <cell r="M1253">
            <v>2.6467610000000001</v>
          </cell>
          <cell r="N1253">
            <v>8.0639000000000002E-2</v>
          </cell>
          <cell r="O1253">
            <v>2.9566253574833175</v>
          </cell>
        </row>
        <row r="1254">
          <cell r="F1254">
            <v>141101</v>
          </cell>
          <cell r="G1254" t="str">
            <v xml:space="preserve">11KV CHIKDA JGY               </v>
          </cell>
          <cell r="H1254" t="str">
            <v xml:space="preserve">JGY </v>
          </cell>
          <cell r="I1254" t="str">
            <v>LT</v>
          </cell>
          <cell r="J1254">
            <v>13.21</v>
          </cell>
          <cell r="K1254">
            <v>64.61</v>
          </cell>
          <cell r="L1254">
            <v>3.8779789999999998</v>
          </cell>
          <cell r="M1254">
            <v>1.4784330000000001</v>
          </cell>
          <cell r="N1254">
            <v>2.399546</v>
          </cell>
          <cell r="O1254">
            <v>61.87619891701322</v>
          </cell>
        </row>
        <row r="1255">
          <cell r="F1255">
            <v>141102</v>
          </cell>
          <cell r="G1255" t="str">
            <v xml:space="preserve">11KV AMBAWADI JGY             </v>
          </cell>
          <cell r="H1255" t="str">
            <v xml:space="preserve">JGY </v>
          </cell>
          <cell r="I1255" t="str">
            <v>LT</v>
          </cell>
          <cell r="J1255">
            <v>10.54</v>
          </cell>
          <cell r="K1255">
            <v>71.34</v>
          </cell>
          <cell r="L1255">
            <v>2.4531999999999998</v>
          </cell>
          <cell r="M1255">
            <v>0.90442199999999995</v>
          </cell>
          <cell r="N1255">
            <v>1.548778</v>
          </cell>
          <cell r="O1255">
            <v>63.132969183107775</v>
          </cell>
        </row>
        <row r="1256">
          <cell r="F1256">
            <v>141103</v>
          </cell>
          <cell r="G1256" t="str">
            <v xml:space="preserve">11KV GOPALIYA AG              </v>
          </cell>
          <cell r="H1256" t="str">
            <v>ADOM</v>
          </cell>
          <cell r="I1256" t="str">
            <v>LT</v>
          </cell>
          <cell r="J1256">
            <v>27.06</v>
          </cell>
          <cell r="K1256">
            <v>37.770000000000003</v>
          </cell>
          <cell r="L1256">
            <v>1.6383099999999999</v>
          </cell>
          <cell r="M1256">
            <v>1.1388959999999999</v>
          </cell>
          <cell r="N1256">
            <v>0.49941400000000002</v>
          </cell>
          <cell r="O1256">
            <v>30.483486031337172</v>
          </cell>
        </row>
        <row r="1257">
          <cell r="F1257">
            <v>141104</v>
          </cell>
          <cell r="G1257" t="str">
            <v xml:space="preserve">11KV BEDVAN AG                </v>
          </cell>
          <cell r="H1257" t="str">
            <v>ADOM</v>
          </cell>
          <cell r="I1257" t="str">
            <v>LT</v>
          </cell>
          <cell r="J1257">
            <v>21.48</v>
          </cell>
          <cell r="K1257">
            <v>17.22</v>
          </cell>
          <cell r="L1257">
            <v>1.1287</v>
          </cell>
          <cell r="M1257">
            <v>0.96790699999999996</v>
          </cell>
          <cell r="N1257">
            <v>0.16079299999999999</v>
          </cell>
          <cell r="O1257">
            <v>14.245858066802516</v>
          </cell>
        </row>
        <row r="1258">
          <cell r="F1258">
            <v>141105</v>
          </cell>
          <cell r="G1258" t="str">
            <v xml:space="preserve">11KV DABHAVAN JGY             </v>
          </cell>
          <cell r="H1258" t="str">
            <v xml:space="preserve">JGY </v>
          </cell>
          <cell r="I1258" t="str">
            <v>LT</v>
          </cell>
          <cell r="J1258">
            <v>9.16</v>
          </cell>
          <cell r="K1258">
            <v>72.62</v>
          </cell>
          <cell r="L1258">
            <v>1.77339</v>
          </cell>
          <cell r="M1258">
            <v>0.50557099999999999</v>
          </cell>
          <cell r="N1258">
            <v>1.267819</v>
          </cell>
          <cell r="O1258">
            <v>71.491268136168586</v>
          </cell>
        </row>
        <row r="1259">
          <cell r="F1259">
            <v>141301</v>
          </cell>
          <cell r="G1259" t="str">
            <v xml:space="preserve">11KV PIPALIA JGY              </v>
          </cell>
          <cell r="H1259" t="str">
            <v xml:space="preserve">JGY </v>
          </cell>
          <cell r="I1259" t="str">
            <v>LT</v>
          </cell>
          <cell r="J1259">
            <v>3.87</v>
          </cell>
          <cell r="K1259">
            <v>58.65</v>
          </cell>
          <cell r="L1259">
            <v>8.4700000000000006</v>
          </cell>
          <cell r="M1259">
            <v>3.138738</v>
          </cell>
          <cell r="N1259">
            <v>5.3312619999999997</v>
          </cell>
          <cell r="O1259">
            <v>62.94288075560803</v>
          </cell>
        </row>
        <row r="1260">
          <cell r="F1260">
            <v>141303</v>
          </cell>
          <cell r="G1260" t="str">
            <v xml:space="preserve">11KV PIRAMID (GIDC WW)        </v>
          </cell>
          <cell r="H1260" t="str">
            <v>INDU</v>
          </cell>
          <cell r="I1260" t="str">
            <v>MX</v>
          </cell>
          <cell r="J1260">
            <v>2.4900000000000002</v>
          </cell>
          <cell r="K1260">
            <v>0.7</v>
          </cell>
          <cell r="L1260">
            <v>10.252853999999999</v>
          </cell>
          <cell r="M1260">
            <v>10.862920000000001</v>
          </cell>
          <cell r="N1260">
            <v>-0.610066</v>
          </cell>
          <cell r="O1260">
            <v>-5.9502066449010194</v>
          </cell>
        </row>
        <row r="1261">
          <cell r="F1261">
            <v>141304</v>
          </cell>
          <cell r="G1261" t="str">
            <v xml:space="preserve">11KV VILAYAT JGY              </v>
          </cell>
          <cell r="H1261" t="str">
            <v xml:space="preserve">JGY </v>
          </cell>
          <cell r="I1261" t="str">
            <v>MX</v>
          </cell>
          <cell r="J1261">
            <v>7.48</v>
          </cell>
          <cell r="K1261">
            <v>21.31</v>
          </cell>
          <cell r="L1261">
            <v>1.7193000000000001</v>
          </cell>
          <cell r="M1261">
            <v>2.8807149999999999</v>
          </cell>
          <cell r="N1261">
            <v>-1.1614150000000001</v>
          </cell>
          <cell r="O1261">
            <v>-67.55161984528587</v>
          </cell>
        </row>
        <row r="1262">
          <cell r="F1262">
            <v>141306</v>
          </cell>
          <cell r="G1262" t="str">
            <v xml:space="preserve">11KV VAHALU JGY               </v>
          </cell>
          <cell r="H1262" t="str">
            <v xml:space="preserve">JGY </v>
          </cell>
          <cell r="I1262" t="str">
            <v>LT</v>
          </cell>
          <cell r="J1262">
            <v>4.43</v>
          </cell>
          <cell r="K1262">
            <v>49.98</v>
          </cell>
          <cell r="L1262">
            <v>9.3811999999999998</v>
          </cell>
          <cell r="M1262">
            <v>4.1828440000000002</v>
          </cell>
          <cell r="N1262">
            <v>5.1983560000000004</v>
          </cell>
          <cell r="O1262">
            <v>55.412484543555195</v>
          </cell>
        </row>
        <row r="1263">
          <cell r="F1263">
            <v>141307</v>
          </cell>
          <cell r="G1263" t="str">
            <v xml:space="preserve">11KV KANTHARIYA AG            </v>
          </cell>
          <cell r="H1263" t="str">
            <v>ADOM</v>
          </cell>
          <cell r="I1263" t="str">
            <v>LT</v>
          </cell>
          <cell r="J1263">
            <v>6.07</v>
          </cell>
          <cell r="K1263">
            <v>-7.64</v>
          </cell>
          <cell r="L1263">
            <v>0.32650000000000001</v>
          </cell>
          <cell r="M1263">
            <v>0.534887</v>
          </cell>
          <cell r="N1263">
            <v>-0.20838699999999999</v>
          </cell>
          <cell r="O1263">
            <v>-63.824502297090355</v>
          </cell>
        </row>
        <row r="1264">
          <cell r="F1264">
            <v>141501</v>
          </cell>
          <cell r="G1264" t="str">
            <v xml:space="preserve">11KV SIVAN                    </v>
          </cell>
          <cell r="H1264" t="str">
            <v>ADOM</v>
          </cell>
          <cell r="I1264" t="str">
            <v>LT</v>
          </cell>
          <cell r="J1264">
            <v>8.14</v>
          </cell>
          <cell r="K1264">
            <v>7.43</v>
          </cell>
          <cell r="L1264">
            <v>14.01313</v>
          </cell>
          <cell r="M1264">
            <v>10.358967</v>
          </cell>
          <cell r="N1264">
            <v>3.654163</v>
          </cell>
          <cell r="O1264">
            <v>26.076708058799142</v>
          </cell>
        </row>
        <row r="1265">
          <cell r="F1265">
            <v>141502</v>
          </cell>
          <cell r="G1265" t="str">
            <v xml:space="preserve">11KV KARELI                   </v>
          </cell>
          <cell r="H1265" t="str">
            <v xml:space="preserve">JGY </v>
          </cell>
          <cell r="I1265" t="str">
            <v>LT</v>
          </cell>
          <cell r="J1265">
            <v>24.21</v>
          </cell>
          <cell r="K1265">
            <v>5.44</v>
          </cell>
          <cell r="L1265">
            <v>8.83338</v>
          </cell>
          <cell r="M1265">
            <v>7.5040930000000001</v>
          </cell>
          <cell r="N1265">
            <v>1.3292870000000001</v>
          </cell>
          <cell r="O1265">
            <v>15.048452574212815</v>
          </cell>
        </row>
        <row r="1266">
          <cell r="F1266">
            <v>141503</v>
          </cell>
          <cell r="G1266" t="str">
            <v xml:space="preserve">11KV VISHNU                   </v>
          </cell>
          <cell r="H1266" t="str">
            <v>INDU</v>
          </cell>
          <cell r="I1266" t="str">
            <v>MX</v>
          </cell>
          <cell r="J1266">
            <v>3.51</v>
          </cell>
          <cell r="K1266">
            <v>2.67</v>
          </cell>
          <cell r="L1266">
            <v>11.428042</v>
          </cell>
          <cell r="M1266">
            <v>10.413306</v>
          </cell>
          <cell r="N1266">
            <v>1.0147360000000001</v>
          </cell>
          <cell r="O1266">
            <v>8.8793513359506377</v>
          </cell>
        </row>
        <row r="1267">
          <cell r="F1267">
            <v>141504</v>
          </cell>
          <cell r="G1267" t="str">
            <v xml:space="preserve">11KV SHAYM                    </v>
          </cell>
          <cell r="H1267" t="str">
            <v>INDU</v>
          </cell>
          <cell r="I1267" t="str">
            <v>MX</v>
          </cell>
          <cell r="J1267">
            <v>3.81</v>
          </cell>
          <cell r="K1267">
            <v>2.02</v>
          </cell>
          <cell r="L1267">
            <v>9.6180020000000006</v>
          </cell>
          <cell r="M1267">
            <v>8.8169780000000006</v>
          </cell>
          <cell r="N1267">
            <v>0.80102399999999996</v>
          </cell>
          <cell r="O1267">
            <v>8.3283825476434714</v>
          </cell>
        </row>
        <row r="1268">
          <cell r="F1268">
            <v>141505</v>
          </cell>
          <cell r="G1268" t="str">
            <v xml:space="preserve">11KV JAYAMBE                  </v>
          </cell>
          <cell r="H1268" t="str">
            <v>INDU</v>
          </cell>
          <cell r="I1268" t="str">
            <v>MX</v>
          </cell>
          <cell r="J1268">
            <v>3.76</v>
          </cell>
          <cell r="K1268">
            <v>1.01</v>
          </cell>
          <cell r="L1268">
            <v>24.685839999999999</v>
          </cell>
          <cell r="M1268">
            <v>22.494132</v>
          </cell>
          <cell r="N1268">
            <v>2.1917080000000002</v>
          </cell>
          <cell r="O1268">
            <v>8.8784015451773168</v>
          </cell>
        </row>
        <row r="1269">
          <cell r="F1269">
            <v>141506</v>
          </cell>
          <cell r="G1269" t="str">
            <v xml:space="preserve">11KV SHIVSHAKTI               </v>
          </cell>
          <cell r="H1269" t="str">
            <v>INDU</v>
          </cell>
          <cell r="I1269" t="str">
            <v>MX</v>
          </cell>
          <cell r="J1269">
            <v>3.46</v>
          </cell>
          <cell r="K1269">
            <v>2.11</v>
          </cell>
          <cell r="L1269">
            <v>17.938800000000001</v>
          </cell>
          <cell r="M1269">
            <v>16.374234000000001</v>
          </cell>
          <cell r="N1269">
            <v>1.5645659999999999</v>
          </cell>
          <cell r="O1269">
            <v>8.7216870693691888</v>
          </cell>
        </row>
        <row r="1270">
          <cell r="F1270">
            <v>141507</v>
          </cell>
          <cell r="G1270" t="str">
            <v xml:space="preserve">11 KV BALAJI                  </v>
          </cell>
          <cell r="H1270" t="str">
            <v>INDU</v>
          </cell>
          <cell r="I1270" t="str">
            <v>MX</v>
          </cell>
          <cell r="J1270">
            <v>1.82</v>
          </cell>
          <cell r="K1270">
            <v>2.33</v>
          </cell>
          <cell r="L1270">
            <v>11.77952</v>
          </cell>
          <cell r="M1270">
            <v>10.728831</v>
          </cell>
          <cell r="N1270">
            <v>1.050689</v>
          </cell>
          <cell r="O1270">
            <v>8.9196249083154484</v>
          </cell>
        </row>
        <row r="1271">
          <cell r="F1271">
            <v>141508</v>
          </cell>
          <cell r="G1271" t="str">
            <v xml:space="preserve">11 KV OSKAR                   </v>
          </cell>
          <cell r="H1271" t="str">
            <v>INDU</v>
          </cell>
          <cell r="I1271" t="str">
            <v>LT</v>
          </cell>
          <cell r="J1271">
            <v>2.64</v>
          </cell>
          <cell r="K1271">
            <v>2.4</v>
          </cell>
          <cell r="L1271">
            <v>13.44059</v>
          </cell>
          <cell r="M1271">
            <v>12.284705000000001</v>
          </cell>
          <cell r="N1271">
            <v>1.1558850000000001</v>
          </cell>
          <cell r="O1271">
            <v>8.5999572935414292</v>
          </cell>
        </row>
        <row r="1272">
          <cell r="F1272">
            <v>141509</v>
          </cell>
          <cell r="G1272" t="str">
            <v xml:space="preserve">11 KV SUNRISE                 </v>
          </cell>
          <cell r="H1272" t="str">
            <v>INDU</v>
          </cell>
          <cell r="I1272" t="str">
            <v>LT</v>
          </cell>
          <cell r="J1272">
            <v>8.94</v>
          </cell>
          <cell r="K1272">
            <v>4.92</v>
          </cell>
          <cell r="L1272">
            <v>10.24494</v>
          </cell>
          <cell r="M1272">
            <v>9.7386119999999998</v>
          </cell>
          <cell r="N1272">
            <v>0.506328</v>
          </cell>
          <cell r="O1272">
            <v>4.9422251374825032</v>
          </cell>
        </row>
        <row r="1273">
          <cell r="F1273">
            <v>141510</v>
          </cell>
          <cell r="G1273" t="str">
            <v xml:space="preserve">11 KV TRILOK                  </v>
          </cell>
          <cell r="H1273" t="str">
            <v>INDU</v>
          </cell>
          <cell r="I1273" t="str">
            <v>LT</v>
          </cell>
          <cell r="J1273">
            <v>2.73</v>
          </cell>
          <cell r="K1273">
            <v>2.44</v>
          </cell>
          <cell r="L1273">
            <v>14.408899999999999</v>
          </cell>
          <cell r="M1273">
            <v>13.182938</v>
          </cell>
          <cell r="N1273">
            <v>1.225962</v>
          </cell>
          <cell r="O1273">
            <v>8.5083663569044141</v>
          </cell>
        </row>
        <row r="1274">
          <cell r="F1274">
            <v>141511</v>
          </cell>
          <cell r="G1274" t="str">
            <v xml:space="preserve">11 KV VINAYAK                 </v>
          </cell>
          <cell r="H1274" t="str">
            <v>INDU</v>
          </cell>
          <cell r="I1274" t="str">
            <v>LT</v>
          </cell>
          <cell r="J1274">
            <v>1.26</v>
          </cell>
          <cell r="K1274">
            <v>2.2400000000000002</v>
          </cell>
          <cell r="L1274">
            <v>8.0722000000000005</v>
          </cell>
          <cell r="M1274">
            <v>7.3938709999999999</v>
          </cell>
          <cell r="N1274">
            <v>0.67832899999999996</v>
          </cell>
          <cell r="O1274">
            <v>8.4032729615222621</v>
          </cell>
        </row>
        <row r="1275">
          <cell r="F1275">
            <v>141601</v>
          </cell>
          <cell r="G1275" t="str">
            <v xml:space="preserve">11 KV BORDA                   </v>
          </cell>
          <cell r="H1275" t="str">
            <v xml:space="preserve">JGY </v>
          </cell>
          <cell r="I1275" t="str">
            <v>LT</v>
          </cell>
          <cell r="J1275">
            <v>2.73</v>
          </cell>
          <cell r="K1275">
            <v>63.54</v>
          </cell>
          <cell r="L1275">
            <v>0.92988000000000004</v>
          </cell>
          <cell r="M1275">
            <v>0.42227599999999998</v>
          </cell>
          <cell r="N1275">
            <v>0.50760400000000006</v>
          </cell>
          <cell r="O1275">
            <v>54.588118897061989</v>
          </cell>
        </row>
        <row r="1276">
          <cell r="F1276">
            <v>141602</v>
          </cell>
          <cell r="G1276" t="str">
            <v xml:space="preserve">11 KV GUNDI                   </v>
          </cell>
          <cell r="H1276" t="str">
            <v>ADOM</v>
          </cell>
          <cell r="I1276" t="str">
            <v>LT</v>
          </cell>
          <cell r="J1276">
            <v>19.54</v>
          </cell>
          <cell r="K1276">
            <v>57.58</v>
          </cell>
          <cell r="L1276">
            <v>0.32179999999999997</v>
          </cell>
          <cell r="M1276">
            <v>0.284746</v>
          </cell>
          <cell r="N1276">
            <v>3.7053999999999997E-2</v>
          </cell>
          <cell r="O1276">
            <v>11.514605344934742</v>
          </cell>
        </row>
        <row r="1277">
          <cell r="F1277">
            <v>141603</v>
          </cell>
          <cell r="G1277" t="str">
            <v xml:space="preserve">11KV NAL JGY                  </v>
          </cell>
          <cell r="H1277" t="str">
            <v xml:space="preserve">JGY </v>
          </cell>
          <cell r="I1277" t="str">
            <v>LT</v>
          </cell>
          <cell r="J1277">
            <v>7.14</v>
          </cell>
          <cell r="K1277">
            <v>72.59</v>
          </cell>
          <cell r="L1277">
            <v>2.8245</v>
          </cell>
          <cell r="M1277">
            <v>0.67720199999999997</v>
          </cell>
          <cell r="N1277">
            <v>2.1472980000000002</v>
          </cell>
          <cell r="O1277">
            <v>76.024004248539569</v>
          </cell>
        </row>
        <row r="1278">
          <cell r="F1278">
            <v>141604</v>
          </cell>
          <cell r="G1278" t="str">
            <v xml:space="preserve">11KV GAYSAVAR AG              </v>
          </cell>
          <cell r="H1278" t="str">
            <v>ADOM</v>
          </cell>
          <cell r="I1278" t="str">
            <v>LT</v>
          </cell>
          <cell r="J1278">
            <v>12.05</v>
          </cell>
          <cell r="K1278">
            <v>23.26</v>
          </cell>
          <cell r="L1278">
            <v>0.55349999999999999</v>
          </cell>
          <cell r="M1278">
            <v>0.51407800000000003</v>
          </cell>
          <cell r="N1278">
            <v>3.9421999999999999E-2</v>
          </cell>
          <cell r="O1278">
            <v>7.1223125564588976</v>
          </cell>
        </row>
        <row r="1279">
          <cell r="F1279">
            <v>141605</v>
          </cell>
          <cell r="G1279" t="str">
            <v xml:space="preserve">11 KV BHUDHVADA               </v>
          </cell>
          <cell r="H1279" t="str">
            <v xml:space="preserve">JGY </v>
          </cell>
          <cell r="I1279" t="str">
            <v>LT</v>
          </cell>
          <cell r="J1279">
            <v>4.08</v>
          </cell>
          <cell r="K1279">
            <v>65.92</v>
          </cell>
          <cell r="L1279">
            <v>1.9797</v>
          </cell>
          <cell r="M1279">
            <v>0.54902499999999999</v>
          </cell>
          <cell r="N1279">
            <v>1.4306749999999999</v>
          </cell>
          <cell r="O1279">
            <v>72.267262716573214</v>
          </cell>
        </row>
        <row r="1280">
          <cell r="F1280">
            <v>141609</v>
          </cell>
          <cell r="G1280" t="str">
            <v xml:space="preserve">11 KV JALDHARA                </v>
          </cell>
          <cell r="H1280" t="str">
            <v>INDU</v>
          </cell>
          <cell r="I1280" t="str">
            <v>LT</v>
          </cell>
          <cell r="J1280">
            <v>2.4</v>
          </cell>
          <cell r="K1280">
            <v>2.11</v>
          </cell>
          <cell r="L1280">
            <v>1.20221</v>
          </cell>
          <cell r="M1280">
            <v>1.198455</v>
          </cell>
          <cell r="N1280">
            <v>3.7550000000000001E-3</v>
          </cell>
          <cell r="O1280">
            <v>0.31234143785195601</v>
          </cell>
        </row>
        <row r="1281">
          <cell r="F1281">
            <v>141701</v>
          </cell>
          <cell r="G1281" t="str">
            <v xml:space="preserve">11KV TOWER                    </v>
          </cell>
          <cell r="H1281" t="str">
            <v>URBN</v>
          </cell>
          <cell r="I1281" t="str">
            <v>MX</v>
          </cell>
          <cell r="J1281">
            <v>5.0599999999999996</v>
          </cell>
          <cell r="K1281">
            <v>11.24</v>
          </cell>
          <cell r="L1281">
            <v>10.910612</v>
          </cell>
          <cell r="M1281">
            <v>9.2051700000000007</v>
          </cell>
          <cell r="N1281">
            <v>1.7054419999999999</v>
          </cell>
          <cell r="O1281">
            <v>15.631038845483644</v>
          </cell>
        </row>
        <row r="1282">
          <cell r="F1282">
            <v>141702</v>
          </cell>
          <cell r="G1282" t="str">
            <v xml:space="preserve">11KV HOSTEL GROUND            </v>
          </cell>
          <cell r="H1282" t="str">
            <v>URBN</v>
          </cell>
          <cell r="I1282" t="str">
            <v>MX</v>
          </cell>
          <cell r="J1282">
            <v>3.13</v>
          </cell>
          <cell r="K1282">
            <v>2.4700000000000002</v>
          </cell>
          <cell r="L1282">
            <v>3.8380649999999998</v>
          </cell>
          <cell r="M1282">
            <v>3.5729660000000001</v>
          </cell>
          <cell r="N1282">
            <v>0.26509899999999997</v>
          </cell>
          <cell r="O1282">
            <v>6.9071003226886463</v>
          </cell>
        </row>
        <row r="1283">
          <cell r="F1283">
            <v>141703</v>
          </cell>
          <cell r="G1283" t="str">
            <v xml:space="preserve">11KV NAVCHOKI                 </v>
          </cell>
          <cell r="H1283" t="str">
            <v>URBN</v>
          </cell>
          <cell r="I1283" t="str">
            <v>LT</v>
          </cell>
          <cell r="J1283">
            <v>4.2699999999999996</v>
          </cell>
          <cell r="K1283">
            <v>13.37</v>
          </cell>
          <cell r="L1283">
            <v>8.6484000000000005</v>
          </cell>
          <cell r="M1283">
            <v>7.5254919999999998</v>
          </cell>
          <cell r="N1283">
            <v>1.122908</v>
          </cell>
          <cell r="O1283">
            <v>12.983997039914897</v>
          </cell>
        </row>
        <row r="1284">
          <cell r="F1284">
            <v>141704</v>
          </cell>
          <cell r="G1284" t="str">
            <v xml:space="preserve">11KV FALSHRUTI NAGAR          </v>
          </cell>
          <cell r="H1284" t="str">
            <v>URBN</v>
          </cell>
          <cell r="I1284" t="str">
            <v>LT</v>
          </cell>
          <cell r="J1284">
            <v>3.07</v>
          </cell>
          <cell r="K1284">
            <v>5.89</v>
          </cell>
          <cell r="L1284">
            <v>7.2564000000000002</v>
          </cell>
          <cell r="M1284">
            <v>7.3701049999999997</v>
          </cell>
          <cell r="N1284">
            <v>-0.113705</v>
          </cell>
          <cell r="O1284">
            <v>-1.566961578744281</v>
          </cell>
        </row>
        <row r="1285">
          <cell r="F1285">
            <v>141705</v>
          </cell>
          <cell r="G1285" t="str">
            <v xml:space="preserve">11KV SEVASHRAM FDR            </v>
          </cell>
          <cell r="H1285" t="str">
            <v>URBN</v>
          </cell>
          <cell r="I1285" t="str">
            <v>LT</v>
          </cell>
          <cell r="J1285">
            <v>4.55</v>
          </cell>
          <cell r="K1285">
            <v>5.45</v>
          </cell>
          <cell r="L1285">
            <v>3.9201999999999999</v>
          </cell>
          <cell r="M1285">
            <v>3.4375429999999998</v>
          </cell>
          <cell r="N1285">
            <v>0.482657</v>
          </cell>
          <cell r="O1285">
            <v>12.312050405591551</v>
          </cell>
        </row>
        <row r="1286">
          <cell r="F1286">
            <v>141706</v>
          </cell>
          <cell r="G1286" t="str">
            <v xml:space="preserve">11KV MOHMMADPURA              </v>
          </cell>
          <cell r="H1286" t="str">
            <v>URBN</v>
          </cell>
          <cell r="I1286" t="str">
            <v>MX</v>
          </cell>
          <cell r="J1286">
            <v>6.69</v>
          </cell>
          <cell r="K1286">
            <v>17.309999999999999</v>
          </cell>
          <cell r="L1286">
            <v>7.5901249999999996</v>
          </cell>
          <cell r="M1286">
            <v>6.1167959999999999</v>
          </cell>
          <cell r="N1286">
            <v>1.4733290000000001</v>
          </cell>
          <cell r="O1286">
            <v>19.411129592727391</v>
          </cell>
        </row>
        <row r="1287">
          <cell r="F1287">
            <v>141707</v>
          </cell>
          <cell r="G1287" t="str">
            <v xml:space="preserve">11KV DUNGARI                  </v>
          </cell>
          <cell r="H1287" t="str">
            <v>URBN</v>
          </cell>
          <cell r="I1287" t="str">
            <v>MX</v>
          </cell>
          <cell r="J1287">
            <v>7.52</v>
          </cell>
          <cell r="K1287">
            <v>15.69</v>
          </cell>
          <cell r="L1287">
            <v>8.8591110000000004</v>
          </cell>
          <cell r="M1287">
            <v>8.8624949999999991</v>
          </cell>
          <cell r="N1287">
            <v>-3.3839999999999999E-3</v>
          </cell>
          <cell r="O1287">
            <v>-3.8197963655721215E-2</v>
          </cell>
        </row>
        <row r="1288">
          <cell r="F1288">
            <v>141708</v>
          </cell>
          <cell r="G1288" t="str">
            <v xml:space="preserve">11KV SONERI MAHEL             </v>
          </cell>
          <cell r="H1288" t="str">
            <v>URBN</v>
          </cell>
          <cell r="I1288" t="str">
            <v>MX</v>
          </cell>
          <cell r="J1288">
            <v>2</v>
          </cell>
          <cell r="K1288">
            <v>13.19</v>
          </cell>
          <cell r="L1288">
            <v>3.2653880000000002</v>
          </cell>
          <cell r="M1288">
            <v>3.2314470000000002</v>
          </cell>
          <cell r="N1288">
            <v>3.3940999999999999E-2</v>
          </cell>
          <cell r="O1288">
            <v>1.0394170616171798</v>
          </cell>
        </row>
        <row r="1289">
          <cell r="F1289">
            <v>141801</v>
          </cell>
          <cell r="G1289" t="str">
            <v xml:space="preserve">11KV OREPATAR                 </v>
          </cell>
          <cell r="H1289" t="str">
            <v xml:space="preserve">JGY </v>
          </cell>
          <cell r="I1289" t="str">
            <v>MX</v>
          </cell>
          <cell r="J1289">
            <v>13.63</v>
          </cell>
          <cell r="K1289">
            <v>64.930000000000007</v>
          </cell>
          <cell r="L1289">
            <v>4.7918000000000003</v>
          </cell>
          <cell r="M1289">
            <v>1.788397</v>
          </cell>
          <cell r="N1289">
            <v>3.003403</v>
          </cell>
          <cell r="O1289">
            <v>62.677970699945739</v>
          </cell>
        </row>
        <row r="1290">
          <cell r="F1290">
            <v>141803</v>
          </cell>
          <cell r="G1290" t="str">
            <v xml:space="preserve">11KV PIPODARA AG              </v>
          </cell>
          <cell r="H1290" t="str">
            <v>ADOM</v>
          </cell>
          <cell r="I1290" t="str">
            <v>LT</v>
          </cell>
          <cell r="J1290">
            <v>5.33</v>
          </cell>
          <cell r="K1290">
            <v>7.76</v>
          </cell>
          <cell r="L1290">
            <v>1.8656999999999999</v>
          </cell>
          <cell r="M1290">
            <v>0.65933699999999995</v>
          </cell>
          <cell r="N1290">
            <v>1.2063630000000001</v>
          </cell>
          <cell r="O1290">
            <v>64.6600739668757</v>
          </cell>
        </row>
        <row r="1291">
          <cell r="F1291">
            <v>141804</v>
          </cell>
          <cell r="G1291" t="str">
            <v xml:space="preserve">11KV TOTHIDRA AG              </v>
          </cell>
          <cell r="H1291" t="str">
            <v>ADOM</v>
          </cell>
          <cell r="I1291" t="str">
            <v>LT</v>
          </cell>
          <cell r="J1291">
            <v>15.55</v>
          </cell>
          <cell r="K1291">
            <v>41.68</v>
          </cell>
          <cell r="L1291">
            <v>1.3088</v>
          </cell>
          <cell r="M1291">
            <v>1.082681</v>
          </cell>
          <cell r="N1291">
            <v>0.22611899999999999</v>
          </cell>
          <cell r="O1291">
            <v>17.276818459657701</v>
          </cell>
        </row>
        <row r="1292">
          <cell r="F1292">
            <v>141901</v>
          </cell>
          <cell r="G1292" t="str">
            <v xml:space="preserve">11KV BHENSKHETAR              </v>
          </cell>
          <cell r="H1292" t="str">
            <v>ADOM</v>
          </cell>
          <cell r="I1292" t="str">
            <v>LT</v>
          </cell>
          <cell r="J1292">
            <v>13.21</v>
          </cell>
          <cell r="K1292">
            <v>12.15</v>
          </cell>
          <cell r="L1292">
            <v>1.9833000000000001</v>
          </cell>
          <cell r="M1292">
            <v>1.7365619999999999</v>
          </cell>
          <cell r="N1292">
            <v>0.24673800000000001</v>
          </cell>
          <cell r="O1292">
            <v>12.440780517319618</v>
          </cell>
        </row>
        <row r="1293">
          <cell r="F1293">
            <v>141902</v>
          </cell>
          <cell r="G1293" t="str">
            <v xml:space="preserve">11KV BEDOLI                   </v>
          </cell>
          <cell r="H1293" t="str">
            <v xml:space="preserve">JGY </v>
          </cell>
          <cell r="I1293" t="str">
            <v>MX</v>
          </cell>
          <cell r="J1293">
            <v>4.0599999999999996</v>
          </cell>
          <cell r="K1293">
            <v>68.56</v>
          </cell>
          <cell r="L1293">
            <v>2.4874200000000002</v>
          </cell>
          <cell r="M1293">
            <v>0.53465300000000004</v>
          </cell>
          <cell r="N1293">
            <v>1.9527669999999999</v>
          </cell>
          <cell r="O1293">
            <v>78.505720787000186</v>
          </cell>
        </row>
        <row r="1294">
          <cell r="F1294">
            <v>141903</v>
          </cell>
          <cell r="G1294" t="str">
            <v xml:space="preserve">11KV GAMBHIRPARA AG           </v>
          </cell>
          <cell r="H1294" t="str">
            <v>ADOM</v>
          </cell>
          <cell r="I1294" t="str">
            <v>LT</v>
          </cell>
          <cell r="J1294">
            <v>32.71</v>
          </cell>
          <cell r="K1294">
            <v>41.58</v>
          </cell>
          <cell r="L1294">
            <v>2.9924390000000001</v>
          </cell>
          <cell r="M1294">
            <v>1.995376</v>
          </cell>
          <cell r="N1294">
            <v>0.99706300000000003</v>
          </cell>
          <cell r="O1294">
            <v>33.319409351368563</v>
          </cell>
        </row>
        <row r="1295">
          <cell r="F1295">
            <v>141905</v>
          </cell>
          <cell r="G1295" t="str">
            <v xml:space="preserve">11KV PATHAR JGY               </v>
          </cell>
          <cell r="H1295" t="str">
            <v xml:space="preserve">JGY </v>
          </cell>
          <cell r="I1295" t="str">
            <v>MX</v>
          </cell>
          <cell r="J1295">
            <v>7.18</v>
          </cell>
          <cell r="K1295">
            <v>83.12</v>
          </cell>
          <cell r="L1295">
            <v>1.4880580000000001</v>
          </cell>
          <cell r="M1295">
            <v>0.42372300000000002</v>
          </cell>
          <cell r="N1295">
            <v>1.064335</v>
          </cell>
          <cell r="O1295">
            <v>71.525101844148551</v>
          </cell>
        </row>
        <row r="1296">
          <cell r="F1296">
            <v>141906</v>
          </cell>
          <cell r="G1296" t="str">
            <v xml:space="preserve">11KV DOLATPUR AG              </v>
          </cell>
          <cell r="H1296" t="str">
            <v>ADOM</v>
          </cell>
          <cell r="I1296" t="str">
            <v>LT</v>
          </cell>
          <cell r="J1296">
            <v>27.3</v>
          </cell>
          <cell r="K1296">
            <v>39.61</v>
          </cell>
          <cell r="L1296">
            <v>3.6184799999999999</v>
          </cell>
          <cell r="M1296">
            <v>1.9366140000000001</v>
          </cell>
          <cell r="N1296">
            <v>1.6818660000000001</v>
          </cell>
          <cell r="O1296">
            <v>46.479903163759367</v>
          </cell>
        </row>
        <row r="1297">
          <cell r="F1297">
            <v>142101</v>
          </cell>
          <cell r="G1297" t="str">
            <v xml:space="preserve">11KV GUJARAT GAS              </v>
          </cell>
          <cell r="H1297" t="str">
            <v>INDU</v>
          </cell>
          <cell r="I1297" t="str">
            <v>MX</v>
          </cell>
          <cell r="J1297">
            <v>1.51</v>
          </cell>
          <cell r="K1297">
            <v>-1.23</v>
          </cell>
          <cell r="L1297">
            <v>16.122720000000001</v>
          </cell>
          <cell r="M1297">
            <v>15.630025</v>
          </cell>
          <cell r="N1297">
            <v>0.49269499999999999</v>
          </cell>
          <cell r="O1297">
            <v>3.0559049589647405</v>
          </cell>
        </row>
        <row r="1298">
          <cell r="F1298">
            <v>142102</v>
          </cell>
          <cell r="G1298" t="str">
            <v xml:space="preserve">11KV GULSHAN                  </v>
          </cell>
          <cell r="H1298" t="str">
            <v>INDU</v>
          </cell>
          <cell r="I1298" t="str">
            <v>MX</v>
          </cell>
          <cell r="J1298">
            <v>1.7</v>
          </cell>
          <cell r="K1298">
            <v>-0.05</v>
          </cell>
          <cell r="L1298">
            <v>5.5579200000000002</v>
          </cell>
          <cell r="M1298">
            <v>5.4692670000000003</v>
          </cell>
          <cell r="N1298">
            <v>8.8652999999999996E-2</v>
          </cell>
          <cell r="O1298">
            <v>1.5950751360221089</v>
          </cell>
        </row>
        <row r="1299">
          <cell r="F1299">
            <v>142103</v>
          </cell>
          <cell r="G1299" t="str">
            <v xml:space="preserve">11KV CHEMIE ORGANIC           </v>
          </cell>
          <cell r="H1299" t="str">
            <v>INDU</v>
          </cell>
          <cell r="I1299" t="str">
            <v>MX</v>
          </cell>
          <cell r="J1299">
            <v>3.1</v>
          </cell>
          <cell r="K1299">
            <v>0.09</v>
          </cell>
          <cell r="L1299">
            <v>29.595960000000002</v>
          </cell>
          <cell r="M1299">
            <v>28.615511000000001</v>
          </cell>
          <cell r="N1299">
            <v>0.98044900000000001</v>
          </cell>
          <cell r="O1299">
            <v>3.3127798523852579</v>
          </cell>
        </row>
        <row r="1300">
          <cell r="F1300">
            <v>142113</v>
          </cell>
          <cell r="G1300" t="str">
            <v xml:space="preserve">11KV JNP PRODUCT              </v>
          </cell>
          <cell r="H1300" t="str">
            <v>INDU</v>
          </cell>
          <cell r="I1300" t="str">
            <v>LT</v>
          </cell>
          <cell r="J1300">
            <v>3</v>
          </cell>
          <cell r="K1300">
            <v>0</v>
          </cell>
          <cell r="L1300">
            <v>0</v>
          </cell>
          <cell r="M1300">
            <v>0</v>
          </cell>
          <cell r="N1300">
            <v>0</v>
          </cell>
          <cell r="O1300">
            <v>0</v>
          </cell>
        </row>
        <row r="1301">
          <cell r="F1301">
            <v>142201</v>
          </cell>
          <cell r="G1301" t="str">
            <v xml:space="preserve">11 KV DHORAN PARDI            </v>
          </cell>
          <cell r="H1301" t="str">
            <v xml:space="preserve">JGY </v>
          </cell>
          <cell r="I1301" t="str">
            <v>LT</v>
          </cell>
          <cell r="J1301">
            <v>8.8000000000000007</v>
          </cell>
          <cell r="K1301">
            <v>3.86</v>
          </cell>
          <cell r="L1301">
            <v>7.46434</v>
          </cell>
          <cell r="M1301">
            <v>5.7643219999999999</v>
          </cell>
          <cell r="N1301">
            <v>1.700018</v>
          </cell>
          <cell r="O1301">
            <v>22.775195127767493</v>
          </cell>
        </row>
        <row r="1302">
          <cell r="F1302">
            <v>142202</v>
          </cell>
          <cell r="G1302" t="str">
            <v xml:space="preserve">11 KV VIRPOR                  </v>
          </cell>
          <cell r="H1302" t="str">
            <v xml:space="preserve">JGY </v>
          </cell>
          <cell r="I1302" t="str">
            <v>LT</v>
          </cell>
          <cell r="J1302">
            <v>6.88</v>
          </cell>
          <cell r="K1302">
            <v>8.65</v>
          </cell>
          <cell r="L1302">
            <v>3.3459400000000001</v>
          </cell>
          <cell r="M1302">
            <v>2.059034</v>
          </cell>
          <cell r="N1302">
            <v>1.2869060000000001</v>
          </cell>
          <cell r="O1302">
            <v>38.461717783343396</v>
          </cell>
        </row>
        <row r="1303">
          <cell r="F1303">
            <v>142203</v>
          </cell>
          <cell r="G1303" t="str">
            <v xml:space="preserve">11 KV KARJAN                  </v>
          </cell>
          <cell r="H1303" t="str">
            <v>ADOM</v>
          </cell>
          <cell r="I1303" t="str">
            <v>LT</v>
          </cell>
          <cell r="J1303">
            <v>27.43</v>
          </cell>
          <cell r="K1303">
            <v>2</v>
          </cell>
          <cell r="L1303">
            <v>4.2782400000000003</v>
          </cell>
          <cell r="M1303">
            <v>4.2667619999999999</v>
          </cell>
          <cell r="N1303">
            <v>1.1478E-2</v>
          </cell>
          <cell r="O1303">
            <v>0.2682878940872882</v>
          </cell>
        </row>
        <row r="1304">
          <cell r="F1304">
            <v>142205</v>
          </cell>
          <cell r="G1304" t="str">
            <v xml:space="preserve">11 KV KUTAI MATA              </v>
          </cell>
          <cell r="H1304" t="str">
            <v>ADOM</v>
          </cell>
          <cell r="I1304" t="str">
            <v>LT</v>
          </cell>
          <cell r="J1304">
            <v>16.940000000000001</v>
          </cell>
          <cell r="K1304">
            <v>17.45</v>
          </cell>
          <cell r="L1304">
            <v>1.26624</v>
          </cell>
          <cell r="M1304">
            <v>0.97944100000000001</v>
          </cell>
          <cell r="N1304">
            <v>0.28679900000000003</v>
          </cell>
          <cell r="O1304">
            <v>22.649655673490017</v>
          </cell>
        </row>
        <row r="1305">
          <cell r="F1305">
            <v>142207</v>
          </cell>
          <cell r="G1305" t="str">
            <v xml:space="preserve">11KV HINDVA                   </v>
          </cell>
          <cell r="H1305" t="str">
            <v>INDU</v>
          </cell>
          <cell r="I1305" t="str">
            <v>LT</v>
          </cell>
          <cell r="J1305">
            <v>8.11</v>
          </cell>
          <cell r="K1305">
            <v>0.64</v>
          </cell>
          <cell r="L1305">
            <v>0.62319999999999998</v>
          </cell>
          <cell r="M1305">
            <v>0.61084899999999998</v>
          </cell>
          <cell r="N1305">
            <v>1.2351000000000001E-2</v>
          </cell>
          <cell r="O1305">
            <v>1.9818677792041077</v>
          </cell>
        </row>
        <row r="1306">
          <cell r="F1306">
            <v>142301</v>
          </cell>
          <cell r="G1306" t="str">
            <v xml:space="preserve">11 KV KALIBEL                 </v>
          </cell>
          <cell r="H1306" t="str">
            <v xml:space="preserve">JGY </v>
          </cell>
          <cell r="I1306" t="str">
            <v>LT</v>
          </cell>
          <cell r="J1306">
            <v>6.3</v>
          </cell>
          <cell r="K1306">
            <v>28.91</v>
          </cell>
          <cell r="L1306">
            <v>1.99715</v>
          </cell>
          <cell r="M1306">
            <v>1.11988</v>
          </cell>
          <cell r="N1306">
            <v>0.87726999999999999</v>
          </cell>
          <cell r="O1306">
            <v>43.926094684926021</v>
          </cell>
        </row>
        <row r="1307">
          <cell r="F1307">
            <v>142302</v>
          </cell>
          <cell r="G1307" t="str">
            <v xml:space="preserve">11 KV TITOI                   </v>
          </cell>
          <cell r="H1307" t="str">
            <v>ADOM</v>
          </cell>
          <cell r="I1307" t="str">
            <v>LT</v>
          </cell>
          <cell r="J1307">
            <v>15.47</v>
          </cell>
          <cell r="K1307">
            <v>42.68</v>
          </cell>
          <cell r="L1307">
            <v>1.17256</v>
          </cell>
          <cell r="M1307">
            <v>0.905972</v>
          </cell>
          <cell r="N1307">
            <v>0.26658799999999999</v>
          </cell>
          <cell r="O1307">
            <v>22.7355529780992</v>
          </cell>
        </row>
        <row r="1308">
          <cell r="F1308">
            <v>142303</v>
          </cell>
          <cell r="G1308" t="str">
            <v xml:space="preserve">11 KV LIMDHA                  </v>
          </cell>
          <cell r="H1308" t="str">
            <v xml:space="preserve">JGY </v>
          </cell>
          <cell r="I1308" t="str">
            <v>LT</v>
          </cell>
          <cell r="J1308">
            <v>4.51</v>
          </cell>
          <cell r="K1308">
            <v>32.36</v>
          </cell>
          <cell r="L1308">
            <v>2.85819</v>
          </cell>
          <cell r="M1308">
            <v>1.470666</v>
          </cell>
          <cell r="N1308">
            <v>1.387524</v>
          </cell>
          <cell r="O1308">
            <v>48.545548056637244</v>
          </cell>
        </row>
        <row r="1309">
          <cell r="F1309">
            <v>142304</v>
          </cell>
          <cell r="G1309" t="str">
            <v xml:space="preserve">11 KV REGAMA                  </v>
          </cell>
          <cell r="H1309" t="str">
            <v>ADOM</v>
          </cell>
          <cell r="I1309" t="str">
            <v>LT</v>
          </cell>
          <cell r="J1309">
            <v>20.97</v>
          </cell>
          <cell r="K1309">
            <v>48.35</v>
          </cell>
          <cell r="L1309">
            <v>3.8559399999999999</v>
          </cell>
          <cell r="M1309">
            <v>2.1043539999999998</v>
          </cell>
          <cell r="N1309">
            <v>1.7515860000000001</v>
          </cell>
          <cell r="O1309">
            <v>45.425654963510844</v>
          </cell>
        </row>
        <row r="1310">
          <cell r="F1310">
            <v>142305</v>
          </cell>
          <cell r="G1310" t="str">
            <v xml:space="preserve">11 KV LAKHAGAM                </v>
          </cell>
          <cell r="H1310" t="str">
            <v>ADOM</v>
          </cell>
          <cell r="I1310" t="str">
            <v>LT</v>
          </cell>
          <cell r="J1310">
            <v>15.85</v>
          </cell>
          <cell r="K1310">
            <v>48.45</v>
          </cell>
          <cell r="L1310">
            <v>1.35223</v>
          </cell>
          <cell r="M1310">
            <v>0.81141200000000002</v>
          </cell>
          <cell r="N1310">
            <v>0.54081800000000002</v>
          </cell>
          <cell r="O1310">
            <v>39.994527558181673</v>
          </cell>
        </row>
        <row r="1311">
          <cell r="F1311">
            <v>142306</v>
          </cell>
          <cell r="G1311" t="str">
            <v xml:space="preserve">11 KV SATHVAV W/W             </v>
          </cell>
          <cell r="H1311" t="str">
            <v>INDU</v>
          </cell>
          <cell r="I1311" t="str">
            <v>MX</v>
          </cell>
          <cell r="J1311">
            <v>0.26</v>
          </cell>
          <cell r="K1311">
            <v>0</v>
          </cell>
          <cell r="L1311">
            <v>0.42958000000000002</v>
          </cell>
          <cell r="M1311">
            <v>0.41473199999999999</v>
          </cell>
          <cell r="N1311">
            <v>1.4848E-2</v>
          </cell>
          <cell r="O1311">
            <v>3.4563992737092044</v>
          </cell>
        </row>
        <row r="1312">
          <cell r="F1312">
            <v>161101</v>
          </cell>
          <cell r="G1312" t="str">
            <v xml:space="preserve">11 KV KRISHNA                 </v>
          </cell>
          <cell r="H1312" t="str">
            <v>INDU</v>
          </cell>
          <cell r="I1312" t="str">
            <v>MX</v>
          </cell>
          <cell r="J1312">
            <v>6.7</v>
          </cell>
          <cell r="K1312">
            <v>0.02</v>
          </cell>
          <cell r="L1312">
            <v>8.016</v>
          </cell>
          <cell r="M1312">
            <v>7.4744950000000001</v>
          </cell>
          <cell r="N1312">
            <v>0.54150500000000001</v>
          </cell>
          <cell r="O1312">
            <v>6.7553018962075848</v>
          </cell>
        </row>
        <row r="1313">
          <cell r="F1313">
            <v>161102</v>
          </cell>
          <cell r="G1313" t="str">
            <v xml:space="preserve">11 KV BHAGVATI                </v>
          </cell>
          <cell r="H1313" t="str">
            <v>INDU</v>
          </cell>
          <cell r="I1313" t="str">
            <v>LT</v>
          </cell>
          <cell r="J1313">
            <v>4.7300000000000004</v>
          </cell>
          <cell r="K1313">
            <v>1.1000000000000001</v>
          </cell>
          <cell r="L1313">
            <v>6.5932000000000004</v>
          </cell>
          <cell r="M1313">
            <v>6.15829</v>
          </cell>
          <cell r="N1313">
            <v>0.43491000000000002</v>
          </cell>
          <cell r="O1313">
            <v>6.5963416853728081</v>
          </cell>
        </row>
        <row r="1314">
          <cell r="F1314">
            <v>161103</v>
          </cell>
          <cell r="G1314" t="str">
            <v xml:space="preserve">11 KV EWS AVAS                </v>
          </cell>
          <cell r="H1314" t="str">
            <v>URBN</v>
          </cell>
          <cell r="I1314" t="str">
            <v>LT</v>
          </cell>
          <cell r="J1314">
            <v>7.41</v>
          </cell>
          <cell r="K1314">
            <v>6.36</v>
          </cell>
          <cell r="L1314">
            <v>4.9114000000000004</v>
          </cell>
          <cell r="M1314">
            <v>4.4453269999999998</v>
          </cell>
          <cell r="N1314">
            <v>0.46607300000000002</v>
          </cell>
          <cell r="O1314">
            <v>9.4896159954391823</v>
          </cell>
        </row>
        <row r="1315">
          <cell r="F1315">
            <v>161104</v>
          </cell>
          <cell r="G1315" t="str">
            <v xml:space="preserve">11 KV SHREE GANESH            </v>
          </cell>
          <cell r="H1315" t="str">
            <v>INDU</v>
          </cell>
          <cell r="I1315" t="str">
            <v>MX</v>
          </cell>
          <cell r="J1315">
            <v>4.75</v>
          </cell>
          <cell r="K1315">
            <v>2.4300000000000002</v>
          </cell>
          <cell r="L1315">
            <v>5.1146000000000003</v>
          </cell>
          <cell r="M1315">
            <v>4.6649649999999996</v>
          </cell>
          <cell r="N1315">
            <v>0.44963500000000001</v>
          </cell>
          <cell r="O1315">
            <v>8.7912055683728934</v>
          </cell>
        </row>
        <row r="1316">
          <cell r="F1316">
            <v>161105</v>
          </cell>
          <cell r="G1316" t="str">
            <v xml:space="preserve">22 KV SI COMPOUND             </v>
          </cell>
          <cell r="H1316" t="str">
            <v>URBN</v>
          </cell>
          <cell r="I1316" t="str">
            <v>MX</v>
          </cell>
          <cell r="J1316">
            <v>5.39</v>
          </cell>
          <cell r="K1316">
            <v>11.1</v>
          </cell>
          <cell r="L1316">
            <v>20.8508</v>
          </cell>
          <cell r="M1316">
            <v>17.673549000000001</v>
          </cell>
          <cell r="N1316">
            <v>3.177251</v>
          </cell>
          <cell r="O1316">
            <v>15.238029236288297</v>
          </cell>
        </row>
        <row r="1317">
          <cell r="F1317">
            <v>161106</v>
          </cell>
          <cell r="G1317" t="str">
            <v xml:space="preserve">22 KV NEW INDUSTRIAL SOUTH    </v>
          </cell>
          <cell r="H1317" t="str">
            <v>URBN</v>
          </cell>
          <cell r="I1317" t="str">
            <v>MX</v>
          </cell>
          <cell r="J1317">
            <v>7.33</v>
          </cell>
          <cell r="K1317">
            <v>6.36</v>
          </cell>
          <cell r="L1317">
            <v>17.6556</v>
          </cell>
          <cell r="M1317">
            <v>15.560794</v>
          </cell>
          <cell r="N1317">
            <v>2.0948060000000002</v>
          </cell>
          <cell r="O1317">
            <v>11.864824758150389</v>
          </cell>
        </row>
        <row r="1318">
          <cell r="F1318">
            <v>161107</v>
          </cell>
          <cell r="G1318" t="str">
            <v xml:space="preserve">11 KV BHAVANI                 </v>
          </cell>
          <cell r="H1318" t="str">
            <v>INDU</v>
          </cell>
          <cell r="I1318" t="str">
            <v>LT</v>
          </cell>
          <cell r="J1318">
            <v>4.6500000000000004</v>
          </cell>
          <cell r="K1318">
            <v>0.88</v>
          </cell>
          <cell r="L1318">
            <v>7.9939999999999998</v>
          </cell>
          <cell r="M1318">
            <v>7.356986</v>
          </cell>
          <cell r="N1318">
            <v>0.63701399999999997</v>
          </cell>
          <cell r="O1318">
            <v>7.9686514886164623</v>
          </cell>
        </row>
        <row r="1319">
          <cell r="F1319">
            <v>161108</v>
          </cell>
          <cell r="G1319" t="str">
            <v xml:space="preserve">11 KV SHIVAM                  </v>
          </cell>
          <cell r="H1319" t="str">
            <v>INDU</v>
          </cell>
          <cell r="I1319" t="str">
            <v>LT</v>
          </cell>
          <cell r="J1319">
            <v>4.47</v>
          </cell>
          <cell r="K1319">
            <v>1.5</v>
          </cell>
          <cell r="L1319">
            <v>5.9683999999999999</v>
          </cell>
          <cell r="M1319">
            <v>5.3743189999999998</v>
          </cell>
          <cell r="N1319">
            <v>0.59408099999999997</v>
          </cell>
          <cell r="O1319">
            <v>9.9537732055492256</v>
          </cell>
        </row>
        <row r="1320">
          <cell r="F1320">
            <v>161201</v>
          </cell>
          <cell r="G1320" t="str">
            <v xml:space="preserve">11 KV ERTHAN                  </v>
          </cell>
          <cell r="H1320" t="str">
            <v xml:space="preserve">JGY </v>
          </cell>
          <cell r="I1320" t="str">
            <v>MX</v>
          </cell>
          <cell r="J1320">
            <v>14.65</v>
          </cell>
          <cell r="K1320">
            <v>12.01</v>
          </cell>
          <cell r="L1320">
            <v>4.1040000000000001</v>
          </cell>
          <cell r="M1320">
            <v>3.3488690000000001</v>
          </cell>
          <cell r="N1320">
            <v>0.755131</v>
          </cell>
          <cell r="O1320">
            <v>18.399878167641326</v>
          </cell>
        </row>
        <row r="1321">
          <cell r="F1321">
            <v>161202</v>
          </cell>
          <cell r="G1321" t="str">
            <v xml:space="preserve">11 KV TARAJ                   </v>
          </cell>
          <cell r="H1321" t="str">
            <v>ADOM</v>
          </cell>
          <cell r="I1321" t="str">
            <v>LT</v>
          </cell>
          <cell r="J1321">
            <v>17.45</v>
          </cell>
          <cell r="K1321">
            <v>-11.48</v>
          </cell>
          <cell r="L1321">
            <v>1.4390769999999999</v>
          </cell>
          <cell r="M1321">
            <v>1.5053289999999999</v>
          </cell>
          <cell r="N1321">
            <v>-6.6252000000000005E-2</v>
          </cell>
          <cell r="O1321">
            <v>-4.6037842311426003</v>
          </cell>
        </row>
        <row r="1322">
          <cell r="F1322">
            <v>161203</v>
          </cell>
          <cell r="G1322" t="str">
            <v xml:space="preserve">11 KV VADADLA                 </v>
          </cell>
          <cell r="H1322" t="str">
            <v xml:space="preserve">JGY </v>
          </cell>
          <cell r="I1322" t="str">
            <v>LT</v>
          </cell>
          <cell r="J1322">
            <v>8.4</v>
          </cell>
          <cell r="K1322">
            <v>8.8000000000000007</v>
          </cell>
          <cell r="L1322">
            <v>7.1609999999999996</v>
          </cell>
          <cell r="M1322">
            <v>6.2893949999999998</v>
          </cell>
          <cell r="N1322">
            <v>0.87160499999999996</v>
          </cell>
          <cell r="O1322">
            <v>12.171554252199414</v>
          </cell>
        </row>
        <row r="1323">
          <cell r="F1323">
            <v>161204</v>
          </cell>
          <cell r="G1323" t="str">
            <v xml:space="preserve">11 KV TATIZAGDA               </v>
          </cell>
          <cell r="H1323" t="str">
            <v>ADOM</v>
          </cell>
          <cell r="I1323" t="str">
            <v>LT</v>
          </cell>
          <cell r="J1323">
            <v>18.36</v>
          </cell>
          <cell r="K1323">
            <v>-85.03</v>
          </cell>
          <cell r="L1323">
            <v>0.73499999999999999</v>
          </cell>
          <cell r="M1323">
            <v>0.86119800000000002</v>
          </cell>
          <cell r="N1323">
            <v>-0.126198</v>
          </cell>
          <cell r="O1323">
            <v>-17.169795918367345</v>
          </cell>
        </row>
        <row r="1324">
          <cell r="F1324">
            <v>161205</v>
          </cell>
          <cell r="G1324" t="str">
            <v xml:space="preserve">11 KV ANJANI                  </v>
          </cell>
          <cell r="H1324" t="str">
            <v>INDU</v>
          </cell>
          <cell r="I1324" t="str">
            <v>MX</v>
          </cell>
          <cell r="J1324">
            <v>4.37</v>
          </cell>
          <cell r="K1324">
            <v>-0.51</v>
          </cell>
          <cell r="L1324">
            <v>10.092000000000001</v>
          </cell>
          <cell r="M1324">
            <v>9.7132059999999996</v>
          </cell>
          <cell r="N1324">
            <v>0.37879400000000002</v>
          </cell>
          <cell r="O1324">
            <v>3.7534086405073324</v>
          </cell>
        </row>
        <row r="1325">
          <cell r="F1325">
            <v>161206</v>
          </cell>
          <cell r="G1325" t="str">
            <v xml:space="preserve">11 KV KHATUSHAYAM             </v>
          </cell>
          <cell r="H1325" t="str">
            <v>INDU</v>
          </cell>
          <cell r="I1325" t="str">
            <v>MX</v>
          </cell>
          <cell r="J1325">
            <v>3.49</v>
          </cell>
          <cell r="K1325">
            <v>-1.18</v>
          </cell>
          <cell r="L1325">
            <v>15.47</v>
          </cell>
          <cell r="M1325">
            <v>14.905381999999999</v>
          </cell>
          <cell r="N1325">
            <v>0.56461799999999995</v>
          </cell>
          <cell r="O1325">
            <v>3.6497608274078863</v>
          </cell>
        </row>
        <row r="1326">
          <cell r="F1326">
            <v>161207</v>
          </cell>
          <cell r="G1326" t="str">
            <v xml:space="preserve">11 KV KIRAN                   </v>
          </cell>
          <cell r="H1326" t="str">
            <v>INDU</v>
          </cell>
          <cell r="I1326" t="str">
            <v>LT</v>
          </cell>
          <cell r="J1326">
            <v>2.95</v>
          </cell>
          <cell r="K1326">
            <v>-0.96</v>
          </cell>
          <cell r="L1326">
            <v>7.7380000000000004</v>
          </cell>
          <cell r="M1326">
            <v>7.4850149999999998</v>
          </cell>
          <cell r="N1326">
            <v>0.25298500000000002</v>
          </cell>
          <cell r="O1326">
            <v>3.2693848539674333</v>
          </cell>
        </row>
        <row r="1327">
          <cell r="F1327">
            <v>161208</v>
          </cell>
          <cell r="G1327" t="str">
            <v xml:space="preserve">11KV PTPL                     </v>
          </cell>
          <cell r="H1327" t="str">
            <v>INDU</v>
          </cell>
          <cell r="I1327" t="str">
            <v>LT</v>
          </cell>
          <cell r="J1327">
            <v>6.25</v>
          </cell>
          <cell r="K1327">
            <v>0</v>
          </cell>
          <cell r="L1327">
            <v>0.35909999999999997</v>
          </cell>
          <cell r="M1327">
            <v>0.34680100000000003</v>
          </cell>
          <cell r="N1327">
            <v>1.2298999999999999E-2</v>
          </cell>
          <cell r="O1327">
            <v>3.4249512670565303</v>
          </cell>
        </row>
        <row r="1328">
          <cell r="F1328">
            <v>161301</v>
          </cell>
          <cell r="G1328" t="str">
            <v xml:space="preserve">11 KV MORA                    </v>
          </cell>
          <cell r="H1328" t="str">
            <v xml:space="preserve">JGY </v>
          </cell>
          <cell r="I1328" t="str">
            <v>LT</v>
          </cell>
          <cell r="J1328">
            <v>13.1</v>
          </cell>
          <cell r="K1328">
            <v>8.7899999999999991</v>
          </cell>
          <cell r="L1328">
            <v>11.779669999999999</v>
          </cell>
          <cell r="M1328">
            <v>9.9915339999999997</v>
          </cell>
          <cell r="N1328">
            <v>1.7881359999999999</v>
          </cell>
          <cell r="O1328">
            <v>15.179847992346135</v>
          </cell>
        </row>
        <row r="1329">
          <cell r="F1329">
            <v>161304</v>
          </cell>
          <cell r="G1329" t="str">
            <v xml:space="preserve">11 KV HAZIRA COSTAL           </v>
          </cell>
          <cell r="H1329" t="str">
            <v xml:space="preserve">JGY </v>
          </cell>
          <cell r="I1329" t="str">
            <v>LT</v>
          </cell>
          <cell r="J1329">
            <v>11.43</v>
          </cell>
          <cell r="K1329">
            <v>18.29</v>
          </cell>
          <cell r="L1329">
            <v>6.3169659999999999</v>
          </cell>
          <cell r="M1329">
            <v>5.0076539999999996</v>
          </cell>
          <cell r="N1329">
            <v>1.309312</v>
          </cell>
          <cell r="O1329">
            <v>20.726912255028758</v>
          </cell>
        </row>
        <row r="1330">
          <cell r="F1330">
            <v>161310</v>
          </cell>
          <cell r="G1330" t="str">
            <v xml:space="preserve">11 KV JUNAGAM                 </v>
          </cell>
          <cell r="H1330" t="str">
            <v xml:space="preserve">JGY </v>
          </cell>
          <cell r="I1330" t="str">
            <v>MX</v>
          </cell>
          <cell r="J1330">
            <v>5.61</v>
          </cell>
          <cell r="K1330">
            <v>16.63</v>
          </cell>
          <cell r="L1330">
            <v>2.9179499999999998</v>
          </cell>
          <cell r="M1330">
            <v>2.1727270000000001</v>
          </cell>
          <cell r="N1330">
            <v>0.74522299999999997</v>
          </cell>
          <cell r="O1330">
            <v>25.53926558028753</v>
          </cell>
        </row>
        <row r="1331">
          <cell r="F1331">
            <v>161401</v>
          </cell>
          <cell r="G1331" t="str">
            <v xml:space="preserve">OLD GIDC GUNDLAV              </v>
          </cell>
          <cell r="H1331" t="str">
            <v>GIDC</v>
          </cell>
          <cell r="I1331" t="str">
            <v>MX</v>
          </cell>
          <cell r="J1331">
            <v>2.4300000000000002</v>
          </cell>
          <cell r="K1331">
            <v>-1.31</v>
          </cell>
          <cell r="L1331">
            <v>15.06475</v>
          </cell>
          <cell r="M1331">
            <v>14.426676</v>
          </cell>
          <cell r="N1331">
            <v>0.63807400000000003</v>
          </cell>
          <cell r="O1331">
            <v>4.2355432383544365</v>
          </cell>
        </row>
        <row r="1332">
          <cell r="F1332">
            <v>161402</v>
          </cell>
          <cell r="G1332" t="str">
            <v xml:space="preserve">DEMOSA                        </v>
          </cell>
          <cell r="H1332" t="str">
            <v>GIDC</v>
          </cell>
          <cell r="I1332" t="str">
            <v>MX</v>
          </cell>
          <cell r="J1332">
            <v>2.42</v>
          </cell>
          <cell r="K1332">
            <v>-2</v>
          </cell>
          <cell r="L1332">
            <v>9.1408000000000005</v>
          </cell>
          <cell r="M1332">
            <v>8.6728839999999998</v>
          </cell>
          <cell r="N1332">
            <v>0.467916</v>
          </cell>
          <cell r="O1332">
            <v>5.1189830211797656</v>
          </cell>
        </row>
        <row r="1333">
          <cell r="F1333">
            <v>161403</v>
          </cell>
          <cell r="G1333" t="str">
            <v xml:space="preserve">KRUPA                         </v>
          </cell>
          <cell r="H1333" t="str">
            <v>GIDC</v>
          </cell>
          <cell r="I1333" t="str">
            <v>MX</v>
          </cell>
          <cell r="J1333">
            <v>2.2400000000000002</v>
          </cell>
          <cell r="K1333">
            <v>-1.2</v>
          </cell>
          <cell r="L1333">
            <v>3.0905320000000001</v>
          </cell>
          <cell r="M1333">
            <v>2.912712</v>
          </cell>
          <cell r="N1333">
            <v>0.17782000000000001</v>
          </cell>
          <cell r="O1333">
            <v>5.7537019516381003</v>
          </cell>
        </row>
        <row r="1334">
          <cell r="F1334">
            <v>161405</v>
          </cell>
          <cell r="G1334" t="str">
            <v xml:space="preserve">ANCHOR VALIND                 </v>
          </cell>
          <cell r="H1334" t="str">
            <v>GIDC</v>
          </cell>
          <cell r="I1334" t="str">
            <v>MX</v>
          </cell>
          <cell r="J1334">
            <v>2.98</v>
          </cell>
          <cell r="K1334">
            <v>-0.43</v>
          </cell>
          <cell r="L1334">
            <v>6.9408399999999997</v>
          </cell>
          <cell r="M1334">
            <v>6.4976050000000001</v>
          </cell>
          <cell r="N1334">
            <v>0.44323499999999999</v>
          </cell>
          <cell r="O1334">
            <v>6.3858985367765282</v>
          </cell>
        </row>
        <row r="1335">
          <cell r="F1335">
            <v>161406</v>
          </cell>
          <cell r="G1335" t="str">
            <v xml:space="preserve">ANTICORRESIVE                 </v>
          </cell>
          <cell r="H1335" t="str">
            <v>GIDC</v>
          </cell>
          <cell r="I1335" t="str">
            <v>MX</v>
          </cell>
          <cell r="J1335">
            <v>4.4800000000000004</v>
          </cell>
          <cell r="K1335">
            <v>0.2</v>
          </cell>
          <cell r="L1335">
            <v>7.33</v>
          </cell>
          <cell r="M1335">
            <v>6.9435640000000003</v>
          </cell>
          <cell r="N1335">
            <v>0.386436</v>
          </cell>
          <cell r="O1335">
            <v>5.2719781718963166</v>
          </cell>
        </row>
        <row r="1336">
          <cell r="F1336">
            <v>161407</v>
          </cell>
          <cell r="G1336" t="str">
            <v xml:space="preserve">PALAN NEW                     </v>
          </cell>
          <cell r="H1336" t="str">
            <v xml:space="preserve">JGY </v>
          </cell>
          <cell r="I1336" t="str">
            <v>LT</v>
          </cell>
          <cell r="J1336">
            <v>18.88</v>
          </cell>
          <cell r="K1336">
            <v>0.19</v>
          </cell>
          <cell r="L1336">
            <v>8.6879799999999996</v>
          </cell>
          <cell r="M1336">
            <v>8.3336290000000002</v>
          </cell>
          <cell r="N1336">
            <v>0.35435100000000003</v>
          </cell>
          <cell r="O1336">
            <v>4.0786350797308462</v>
          </cell>
        </row>
        <row r="1337">
          <cell r="F1337">
            <v>161408</v>
          </cell>
          <cell r="G1337" t="str">
            <v xml:space="preserve">MULI                          </v>
          </cell>
          <cell r="H1337" t="str">
            <v>ADOM</v>
          </cell>
          <cell r="I1337" t="str">
            <v>LT</v>
          </cell>
          <cell r="J1337">
            <v>11.54</v>
          </cell>
          <cell r="K1337">
            <v>-43.11</v>
          </cell>
          <cell r="L1337">
            <v>0.75846999999999998</v>
          </cell>
          <cell r="M1337">
            <v>0.90985000000000005</v>
          </cell>
          <cell r="N1337">
            <v>-0.15137999999999999</v>
          </cell>
          <cell r="O1337">
            <v>-19.95860086753596</v>
          </cell>
        </row>
        <row r="1338">
          <cell r="F1338">
            <v>161410</v>
          </cell>
          <cell r="G1338" t="str">
            <v xml:space="preserve">HINGRAJ NEW                   </v>
          </cell>
          <cell r="H1338" t="str">
            <v xml:space="preserve">JGY </v>
          </cell>
          <cell r="I1338" t="str">
            <v>MX</v>
          </cell>
          <cell r="J1338">
            <v>13.06</v>
          </cell>
          <cell r="K1338">
            <v>24.33</v>
          </cell>
          <cell r="L1338">
            <v>7.9025829999999999</v>
          </cell>
          <cell r="M1338">
            <v>5.7411529999999997</v>
          </cell>
          <cell r="N1338">
            <v>2.1614300000000002</v>
          </cell>
          <cell r="O1338">
            <v>27.350930702024893</v>
          </cell>
        </row>
        <row r="1339">
          <cell r="F1339">
            <v>161412</v>
          </cell>
          <cell r="G1339" t="str">
            <v xml:space="preserve">BHADELI AG                    </v>
          </cell>
          <cell r="H1339" t="str">
            <v>ADOM</v>
          </cell>
          <cell r="I1339" t="str">
            <v>LT</v>
          </cell>
          <cell r="J1339">
            <v>20.38</v>
          </cell>
          <cell r="K1339">
            <v>-141.63</v>
          </cell>
          <cell r="L1339">
            <v>0.23863999999999999</v>
          </cell>
          <cell r="M1339">
            <v>0.64585999999999999</v>
          </cell>
          <cell r="N1339">
            <v>-0.40722000000000003</v>
          </cell>
          <cell r="O1339">
            <v>-170.64197116996311</v>
          </cell>
        </row>
        <row r="1340">
          <cell r="F1340">
            <v>161501</v>
          </cell>
          <cell r="G1340" t="str">
            <v xml:space="preserve">CHIMLA                        </v>
          </cell>
          <cell r="H1340" t="str">
            <v>ADOM</v>
          </cell>
          <cell r="I1340" t="str">
            <v>LT</v>
          </cell>
          <cell r="J1340">
            <v>6.09</v>
          </cell>
          <cell r="K1340">
            <v>-25.64</v>
          </cell>
          <cell r="L1340">
            <v>1.0043200000000001</v>
          </cell>
          <cell r="M1340">
            <v>1.2421009999999999</v>
          </cell>
          <cell r="N1340">
            <v>-0.23778099999999999</v>
          </cell>
          <cell r="O1340">
            <v>-23.675820455631673</v>
          </cell>
        </row>
        <row r="1341">
          <cell r="F1341">
            <v>161502</v>
          </cell>
          <cell r="G1341" t="str">
            <v xml:space="preserve">MALIYADHARA                   </v>
          </cell>
          <cell r="H1341" t="str">
            <v xml:space="preserve">JGY </v>
          </cell>
          <cell r="I1341" t="str">
            <v>MX</v>
          </cell>
          <cell r="J1341">
            <v>10.66</v>
          </cell>
          <cell r="K1341">
            <v>30.36</v>
          </cell>
          <cell r="L1341">
            <v>4.7480200000000004</v>
          </cell>
          <cell r="M1341">
            <v>3.4319579999999998</v>
          </cell>
          <cell r="N1341">
            <v>1.3160620000000001</v>
          </cell>
          <cell r="O1341">
            <v>27.718122501590138</v>
          </cell>
        </row>
        <row r="1342">
          <cell r="F1342">
            <v>161503</v>
          </cell>
          <cell r="G1342" t="str">
            <v xml:space="preserve">JESIA                         </v>
          </cell>
          <cell r="H1342" t="str">
            <v xml:space="preserve">JGY </v>
          </cell>
          <cell r="I1342" t="str">
            <v>MX</v>
          </cell>
          <cell r="J1342">
            <v>20.399999999999999</v>
          </cell>
          <cell r="K1342">
            <v>25.93</v>
          </cell>
          <cell r="L1342">
            <v>2.8212000000000002</v>
          </cell>
          <cell r="M1342">
            <v>2.1342500000000002</v>
          </cell>
          <cell r="N1342">
            <v>0.68694999999999995</v>
          </cell>
          <cell r="O1342">
            <v>24.349567559903587</v>
          </cell>
        </row>
        <row r="1343">
          <cell r="F1343">
            <v>161504</v>
          </cell>
          <cell r="G1343" t="str">
            <v xml:space="preserve">GORGAM                        </v>
          </cell>
          <cell r="H1343" t="str">
            <v>ADOM</v>
          </cell>
          <cell r="I1343" t="str">
            <v>LT</v>
          </cell>
          <cell r="J1343">
            <v>9.6999999999999993</v>
          </cell>
          <cell r="K1343">
            <v>-33.26</v>
          </cell>
          <cell r="L1343">
            <v>1.1844600000000001</v>
          </cell>
          <cell r="M1343">
            <v>1.534151</v>
          </cell>
          <cell r="N1343">
            <v>-0.34969099999999997</v>
          </cell>
          <cell r="O1343">
            <v>-29.523242659102038</v>
          </cell>
        </row>
        <row r="1344">
          <cell r="F1344">
            <v>161505</v>
          </cell>
          <cell r="G1344" t="str">
            <v xml:space="preserve">BALWADA-1                     </v>
          </cell>
          <cell r="H1344" t="str">
            <v>ADOM</v>
          </cell>
          <cell r="I1344" t="str">
            <v>LT</v>
          </cell>
          <cell r="J1344">
            <v>12.7</v>
          </cell>
          <cell r="K1344">
            <v>-268.26</v>
          </cell>
          <cell r="L1344">
            <v>4.3580000000000001E-2</v>
          </cell>
          <cell r="M1344">
            <v>8.6586999999999997E-2</v>
          </cell>
          <cell r="N1344">
            <v>-4.3006999999999997E-2</v>
          </cell>
          <cell r="O1344">
            <v>-98.685176686553461</v>
          </cell>
        </row>
        <row r="1345">
          <cell r="F1345">
            <v>161601</v>
          </cell>
          <cell r="G1345" t="str">
            <v xml:space="preserve">SAPUTARA NEW                  </v>
          </cell>
          <cell r="H1345" t="str">
            <v xml:space="preserve">JGY </v>
          </cell>
          <cell r="I1345" t="str">
            <v>LT</v>
          </cell>
          <cell r="J1345">
            <v>6.91</v>
          </cell>
          <cell r="K1345">
            <v>3.3</v>
          </cell>
          <cell r="L1345">
            <v>3.5394000000000001</v>
          </cell>
          <cell r="M1345">
            <v>3.3151109999999999</v>
          </cell>
          <cell r="N1345">
            <v>0.22428899999999999</v>
          </cell>
          <cell r="O1345">
            <v>6.3369215121206981</v>
          </cell>
        </row>
        <row r="1346">
          <cell r="F1346">
            <v>161602</v>
          </cell>
          <cell r="G1346" t="str">
            <v xml:space="preserve">GOTIYAMAL                     </v>
          </cell>
          <cell r="H1346" t="str">
            <v xml:space="preserve">JGY </v>
          </cell>
          <cell r="I1346" t="str">
            <v>LT</v>
          </cell>
          <cell r="J1346">
            <v>12.9</v>
          </cell>
          <cell r="K1346">
            <v>35.049999999999997</v>
          </cell>
          <cell r="L1346">
            <v>0.68330999999999997</v>
          </cell>
          <cell r="M1346">
            <v>0.44230700000000001</v>
          </cell>
          <cell r="N1346">
            <v>0.241003</v>
          </cell>
          <cell r="O1346">
            <v>35.269936046596712</v>
          </cell>
        </row>
        <row r="1347">
          <cell r="F1347">
            <v>161603</v>
          </cell>
          <cell r="G1347" t="str">
            <v xml:space="preserve">SHIVARIMAL                    </v>
          </cell>
          <cell r="H1347" t="str">
            <v xml:space="preserve">JGY </v>
          </cell>
          <cell r="I1347" t="str">
            <v>LT</v>
          </cell>
          <cell r="J1347">
            <v>16.98</v>
          </cell>
          <cell r="K1347">
            <v>31.06</v>
          </cell>
          <cell r="L1347">
            <v>2.5488</v>
          </cell>
          <cell r="M1347">
            <v>1.6551709999999999</v>
          </cell>
          <cell r="N1347">
            <v>0.89362900000000001</v>
          </cell>
          <cell r="O1347">
            <v>35.060773697426242</v>
          </cell>
        </row>
        <row r="1348">
          <cell r="F1348">
            <v>161604</v>
          </cell>
          <cell r="G1348" t="str">
            <v xml:space="preserve">ANJANKUND                     </v>
          </cell>
          <cell r="H1348" t="str">
            <v xml:space="preserve">JGY </v>
          </cell>
          <cell r="I1348" t="str">
            <v>LT</v>
          </cell>
          <cell r="J1348">
            <v>15.2</v>
          </cell>
          <cell r="K1348">
            <v>34.03</v>
          </cell>
          <cell r="L1348">
            <v>1.32412</v>
          </cell>
          <cell r="M1348">
            <v>0.77463499999999996</v>
          </cell>
          <cell r="N1348">
            <v>0.549485</v>
          </cell>
          <cell r="O1348">
            <v>41.498127057970578</v>
          </cell>
        </row>
        <row r="1349">
          <cell r="F1349">
            <v>161701</v>
          </cell>
          <cell r="G1349" t="str">
            <v xml:space="preserve">R.R.INDUSTRIES                </v>
          </cell>
          <cell r="H1349" t="str">
            <v>GIDC</v>
          </cell>
          <cell r="I1349" t="str">
            <v>MX</v>
          </cell>
          <cell r="J1349">
            <v>1.36</v>
          </cell>
          <cell r="K1349">
            <v>-0.94</v>
          </cell>
          <cell r="L1349">
            <v>7.9122000000000003</v>
          </cell>
          <cell r="M1349">
            <v>7.6565120000000002</v>
          </cell>
          <cell r="N1349">
            <v>0.25568800000000003</v>
          </cell>
          <cell r="O1349">
            <v>3.2315664416976313</v>
          </cell>
        </row>
        <row r="1350">
          <cell r="F1350">
            <v>161702</v>
          </cell>
          <cell r="G1350" t="str">
            <v xml:space="preserve">VHM INDUSTRIES                </v>
          </cell>
          <cell r="H1350" t="str">
            <v>GIDC</v>
          </cell>
          <cell r="I1350" t="str">
            <v>MX</v>
          </cell>
          <cell r="J1350">
            <v>3.62</v>
          </cell>
          <cell r="K1350">
            <v>-1.28</v>
          </cell>
          <cell r="L1350">
            <v>8.3539999999999992</v>
          </cell>
          <cell r="M1350">
            <v>8.0793579999999992</v>
          </cell>
          <cell r="N1350">
            <v>0.274642</v>
          </cell>
          <cell r="O1350">
            <v>3.2875508738328945</v>
          </cell>
        </row>
        <row r="1351">
          <cell r="F1351">
            <v>161704</v>
          </cell>
          <cell r="G1351" t="str">
            <v xml:space="preserve">DAHAD JGY                     </v>
          </cell>
          <cell r="H1351" t="str">
            <v xml:space="preserve">JGY </v>
          </cell>
          <cell r="I1351" t="str">
            <v>MX</v>
          </cell>
          <cell r="J1351">
            <v>14.33</v>
          </cell>
          <cell r="K1351">
            <v>23.28</v>
          </cell>
          <cell r="L1351">
            <v>11.124000000000001</v>
          </cell>
          <cell r="M1351">
            <v>9.2933660000000007</v>
          </cell>
          <cell r="N1351">
            <v>1.8306340000000001</v>
          </cell>
          <cell r="O1351">
            <v>16.456616325062928</v>
          </cell>
        </row>
        <row r="1352">
          <cell r="F1352">
            <v>161705</v>
          </cell>
          <cell r="G1352" t="str">
            <v xml:space="preserve">UIA                           </v>
          </cell>
          <cell r="H1352" t="str">
            <v>GIDC</v>
          </cell>
          <cell r="I1352" t="str">
            <v>MX</v>
          </cell>
          <cell r="J1352">
            <v>4.66</v>
          </cell>
          <cell r="K1352">
            <v>0.57999999999999996</v>
          </cell>
          <cell r="L1352">
            <v>7.0406000000000004</v>
          </cell>
          <cell r="M1352">
            <v>6.9006540000000003</v>
          </cell>
          <cell r="N1352">
            <v>0.13994599999999999</v>
          </cell>
          <cell r="O1352">
            <v>1.9876999119393233</v>
          </cell>
        </row>
        <row r="1353">
          <cell r="F1353">
            <v>161707</v>
          </cell>
          <cell r="G1353" t="str">
            <v xml:space="preserve">OHM INFRA PARK                </v>
          </cell>
          <cell r="H1353" t="str">
            <v>INDU</v>
          </cell>
          <cell r="I1353" t="str">
            <v>MX</v>
          </cell>
          <cell r="J1353">
            <v>1.69</v>
          </cell>
          <cell r="K1353">
            <v>-1.1200000000000001</v>
          </cell>
          <cell r="L1353">
            <v>10.829800000000001</v>
          </cell>
          <cell r="M1353">
            <v>10.720829999999999</v>
          </cell>
          <cell r="N1353">
            <v>0.10897</v>
          </cell>
          <cell r="O1353">
            <v>1.0062051007405493</v>
          </cell>
        </row>
        <row r="1354">
          <cell r="F1354">
            <v>161708</v>
          </cell>
          <cell r="G1354" t="str">
            <v xml:space="preserve">DEHRI AGDOM                   </v>
          </cell>
          <cell r="H1354" t="str">
            <v>ADOM</v>
          </cell>
          <cell r="I1354" t="str">
            <v>MX</v>
          </cell>
          <cell r="J1354">
            <v>36.81</v>
          </cell>
          <cell r="K1354">
            <v>100</v>
          </cell>
          <cell r="L1354">
            <v>0.38901000000000002</v>
          </cell>
          <cell r="M1354">
            <v>0.20154</v>
          </cell>
          <cell r="N1354">
            <v>0.18747</v>
          </cell>
          <cell r="O1354">
            <v>48.19156319888949</v>
          </cell>
        </row>
        <row r="1355">
          <cell r="F1355">
            <v>161709</v>
          </cell>
          <cell r="G1355" t="str">
            <v xml:space="preserve">LANDMARK INDUSTRIAL           </v>
          </cell>
          <cell r="H1355" t="str">
            <v>INDU</v>
          </cell>
          <cell r="I1355" t="str">
            <v>MX</v>
          </cell>
          <cell r="J1355">
            <v>5.51</v>
          </cell>
          <cell r="K1355">
            <v>-21.02</v>
          </cell>
          <cell r="L1355">
            <v>0.38808999999999999</v>
          </cell>
          <cell r="M1355">
            <v>0.35386699999999999</v>
          </cell>
          <cell r="N1355">
            <v>3.4223000000000003E-2</v>
          </cell>
          <cell r="O1355">
            <v>8.8183153392254372</v>
          </cell>
        </row>
        <row r="1356">
          <cell r="F1356">
            <v>161801</v>
          </cell>
          <cell r="G1356" t="str">
            <v xml:space="preserve">AMBIKA                        </v>
          </cell>
          <cell r="H1356" t="str">
            <v>GIDC</v>
          </cell>
          <cell r="I1356" t="str">
            <v>MX</v>
          </cell>
          <cell r="J1356">
            <v>4.45</v>
          </cell>
          <cell r="K1356">
            <v>-0.81</v>
          </cell>
          <cell r="L1356">
            <v>13.7822</v>
          </cell>
          <cell r="M1356">
            <v>12.929478</v>
          </cell>
          <cell r="N1356">
            <v>0.85272199999999998</v>
          </cell>
          <cell r="O1356">
            <v>6.1871254226466021</v>
          </cell>
        </row>
        <row r="1357">
          <cell r="F1357">
            <v>161802</v>
          </cell>
          <cell r="G1357" t="str">
            <v xml:space="preserve">REGENT PLAST                  </v>
          </cell>
          <cell r="H1357" t="str">
            <v>GIDC</v>
          </cell>
          <cell r="I1357" t="str">
            <v>MX</v>
          </cell>
          <cell r="J1357">
            <v>5.0599999999999996</v>
          </cell>
          <cell r="K1357">
            <v>1.04</v>
          </cell>
          <cell r="L1357">
            <v>10.673579999999999</v>
          </cell>
          <cell r="M1357">
            <v>10.255869000000001</v>
          </cell>
          <cell r="N1357">
            <v>0.417711</v>
          </cell>
          <cell r="O1357">
            <v>3.9135041851000318</v>
          </cell>
        </row>
        <row r="1358">
          <cell r="F1358">
            <v>161803</v>
          </cell>
          <cell r="G1358" t="str">
            <v xml:space="preserve">ABHISHREE                     </v>
          </cell>
          <cell r="H1358" t="str">
            <v>GIDC</v>
          </cell>
          <cell r="I1358" t="str">
            <v>MX</v>
          </cell>
          <cell r="J1358">
            <v>2.38</v>
          </cell>
          <cell r="K1358">
            <v>0.84</v>
          </cell>
          <cell r="L1358">
            <v>10.82208</v>
          </cell>
          <cell r="M1358">
            <v>10.106431000000001</v>
          </cell>
          <cell r="N1358">
            <v>0.71564899999999998</v>
          </cell>
          <cell r="O1358">
            <v>6.6128600047310684</v>
          </cell>
        </row>
        <row r="1359">
          <cell r="F1359">
            <v>161804</v>
          </cell>
          <cell r="G1359" t="str">
            <v xml:space="preserve">MVION EXIM                    </v>
          </cell>
          <cell r="H1359" t="str">
            <v>INDU</v>
          </cell>
          <cell r="I1359" t="str">
            <v>MX</v>
          </cell>
          <cell r="J1359">
            <v>3.4</v>
          </cell>
          <cell r="K1359">
            <v>4.83</v>
          </cell>
          <cell r="L1359">
            <v>13.012397</v>
          </cell>
          <cell r="M1359">
            <v>11.970003999999999</v>
          </cell>
          <cell r="N1359">
            <v>1.0423929999999999</v>
          </cell>
          <cell r="O1359">
            <v>8.0107685002232873</v>
          </cell>
        </row>
        <row r="1360">
          <cell r="F1360">
            <v>161808</v>
          </cell>
          <cell r="G1360" t="str">
            <v xml:space="preserve">11 KV TIMBHI JGY              </v>
          </cell>
          <cell r="H1360" t="str">
            <v xml:space="preserve">JGY </v>
          </cell>
          <cell r="I1360" t="str">
            <v>MX</v>
          </cell>
          <cell r="J1360">
            <v>11.64</v>
          </cell>
          <cell r="K1360">
            <v>25.05</v>
          </cell>
          <cell r="L1360">
            <v>4.1544100000000004</v>
          </cell>
          <cell r="M1360">
            <v>2.643195</v>
          </cell>
          <cell r="N1360">
            <v>1.511215</v>
          </cell>
          <cell r="O1360">
            <v>36.376164124388303</v>
          </cell>
        </row>
        <row r="1361">
          <cell r="F1361">
            <v>161809</v>
          </cell>
          <cell r="G1361" t="str">
            <v xml:space="preserve">11 KV AMAR TEA                </v>
          </cell>
          <cell r="H1361" t="str">
            <v>INDU</v>
          </cell>
          <cell r="I1361" t="str">
            <v>MX</v>
          </cell>
          <cell r="J1361">
            <v>0.45</v>
          </cell>
          <cell r="K1361">
            <v>-14.07</v>
          </cell>
          <cell r="L1361">
            <v>5.2627629999999996</v>
          </cell>
          <cell r="M1361">
            <v>5.1561909999999997</v>
          </cell>
          <cell r="N1361">
            <v>0.106572</v>
          </cell>
          <cell r="O1361">
            <v>2.0250199372458915</v>
          </cell>
        </row>
        <row r="1362">
          <cell r="F1362">
            <v>161901</v>
          </cell>
          <cell r="G1362" t="str">
            <v xml:space="preserve">SULTANPUR                     </v>
          </cell>
          <cell r="H1362" t="str">
            <v xml:space="preserve">JGY </v>
          </cell>
          <cell r="I1362" t="str">
            <v>LT</v>
          </cell>
          <cell r="J1362">
            <v>9.5</v>
          </cell>
          <cell r="K1362">
            <v>-0.51</v>
          </cell>
          <cell r="L1362">
            <v>0.70039700000000005</v>
          </cell>
          <cell r="M1362">
            <v>0.73424400000000001</v>
          </cell>
          <cell r="N1362">
            <v>-3.3847000000000002E-2</v>
          </cell>
          <cell r="O1362">
            <v>-4.8325449709236334</v>
          </cell>
        </row>
        <row r="1363">
          <cell r="F1363">
            <v>161902</v>
          </cell>
          <cell r="G1363" t="str">
            <v xml:space="preserve">SAMAPORE                      </v>
          </cell>
          <cell r="H1363" t="str">
            <v xml:space="preserve">JGY </v>
          </cell>
          <cell r="I1363" t="str">
            <v>LT</v>
          </cell>
          <cell r="J1363">
            <v>10.199999999999999</v>
          </cell>
          <cell r="K1363">
            <v>18.03</v>
          </cell>
          <cell r="L1363">
            <v>4.0085810000000004</v>
          </cell>
          <cell r="M1363">
            <v>3.3135530000000002</v>
          </cell>
          <cell r="N1363">
            <v>0.69502799999999998</v>
          </cell>
          <cell r="O1363">
            <v>17.338504573064633</v>
          </cell>
        </row>
        <row r="1364">
          <cell r="F1364">
            <v>161903</v>
          </cell>
          <cell r="G1364" t="str">
            <v xml:space="preserve">AAT                           </v>
          </cell>
          <cell r="H1364" t="str">
            <v>ADOM</v>
          </cell>
          <cell r="I1364" t="str">
            <v>LT</v>
          </cell>
          <cell r="J1364">
            <v>5.46</v>
          </cell>
          <cell r="K1364">
            <v>-15.61</v>
          </cell>
          <cell r="L1364">
            <v>0.51186200000000004</v>
          </cell>
          <cell r="M1364">
            <v>0.73887999999999998</v>
          </cell>
          <cell r="N1364">
            <v>-0.227018</v>
          </cell>
          <cell r="O1364">
            <v>-44.351407215225976</v>
          </cell>
        </row>
        <row r="1365">
          <cell r="F1365">
            <v>161904</v>
          </cell>
          <cell r="G1365" t="str">
            <v xml:space="preserve">MACHHIVAD                     </v>
          </cell>
          <cell r="H1365" t="str">
            <v xml:space="preserve">JGY </v>
          </cell>
          <cell r="I1365" t="str">
            <v>LT</v>
          </cell>
          <cell r="J1365">
            <v>7.56</v>
          </cell>
          <cell r="K1365">
            <v>12.52</v>
          </cell>
          <cell r="L1365">
            <v>3.6086369999999999</v>
          </cell>
          <cell r="M1365">
            <v>2.9817239999999998</v>
          </cell>
          <cell r="N1365">
            <v>0.62691300000000005</v>
          </cell>
          <cell r="O1365">
            <v>17.372570308401759</v>
          </cell>
        </row>
        <row r="1366">
          <cell r="F1366">
            <v>162001</v>
          </cell>
          <cell r="G1366" t="str">
            <v xml:space="preserve">11 KV SHANTIVAN               </v>
          </cell>
          <cell r="H1366" t="str">
            <v>URBN</v>
          </cell>
          <cell r="I1366" t="str">
            <v>MX</v>
          </cell>
          <cell r="J1366">
            <v>9.56</v>
          </cell>
          <cell r="K1366">
            <v>18.11</v>
          </cell>
          <cell r="L1366">
            <v>9.5551999999999992</v>
          </cell>
          <cell r="M1366">
            <v>7.3472920000000004</v>
          </cell>
          <cell r="N1366">
            <v>2.2079080000000002</v>
          </cell>
          <cell r="O1366">
            <v>23.106873744139317</v>
          </cell>
        </row>
        <row r="1367">
          <cell r="F1367">
            <v>162002</v>
          </cell>
          <cell r="G1367" t="str">
            <v xml:space="preserve">11 KV OM NAGAR                </v>
          </cell>
          <cell r="H1367" t="str">
            <v>URBN</v>
          </cell>
          <cell r="I1367" t="str">
            <v>LT</v>
          </cell>
          <cell r="J1367">
            <v>7.69</v>
          </cell>
          <cell r="K1367">
            <v>4.01</v>
          </cell>
          <cell r="L1367">
            <v>7.9265999999999996</v>
          </cell>
          <cell r="M1367">
            <v>7.9603000000000002</v>
          </cell>
          <cell r="N1367">
            <v>-3.3700000000000001E-2</v>
          </cell>
          <cell r="O1367">
            <v>-0.42515075820654508</v>
          </cell>
        </row>
        <row r="1368">
          <cell r="F1368">
            <v>162004</v>
          </cell>
          <cell r="G1368" t="str">
            <v xml:space="preserve">11 KV PRIYANKA                </v>
          </cell>
          <cell r="H1368" t="str">
            <v>URBN</v>
          </cell>
          <cell r="I1368" t="str">
            <v>LT</v>
          </cell>
          <cell r="J1368">
            <v>7.76</v>
          </cell>
          <cell r="K1368">
            <v>9.8699999999999992</v>
          </cell>
          <cell r="L1368">
            <v>16.67352</v>
          </cell>
          <cell r="M1368">
            <v>15.082974999999999</v>
          </cell>
          <cell r="N1368">
            <v>1.5905450000000001</v>
          </cell>
          <cell r="O1368">
            <v>9.5393474203407553</v>
          </cell>
        </row>
        <row r="1369">
          <cell r="F1369">
            <v>162005</v>
          </cell>
          <cell r="G1369" t="str">
            <v xml:space="preserve">11 KV BHANODRA                </v>
          </cell>
          <cell r="H1369" t="str">
            <v>ADOM</v>
          </cell>
          <cell r="I1369" t="str">
            <v>LT</v>
          </cell>
          <cell r="J1369">
            <v>7.4</v>
          </cell>
          <cell r="K1369">
            <v>-8.57</v>
          </cell>
          <cell r="L1369">
            <v>0.53606100000000001</v>
          </cell>
          <cell r="M1369">
            <v>0.72034100000000001</v>
          </cell>
          <cell r="N1369">
            <v>-0.18428</v>
          </cell>
          <cell r="O1369">
            <v>-34.376684742967683</v>
          </cell>
        </row>
        <row r="1370">
          <cell r="F1370">
            <v>162101</v>
          </cell>
          <cell r="G1370" t="str">
            <v xml:space="preserve">SADODARA                      </v>
          </cell>
          <cell r="H1370" t="str">
            <v xml:space="preserve">JGY </v>
          </cell>
          <cell r="I1370" t="str">
            <v>MX</v>
          </cell>
          <cell r="J1370">
            <v>22.53</v>
          </cell>
          <cell r="K1370">
            <v>13.61</v>
          </cell>
          <cell r="L1370">
            <v>3.0139999999999998</v>
          </cell>
          <cell r="M1370">
            <v>2.8195009999999998</v>
          </cell>
          <cell r="N1370">
            <v>0.19449900000000001</v>
          </cell>
          <cell r="O1370">
            <v>6.4531851360318511</v>
          </cell>
        </row>
        <row r="1371">
          <cell r="F1371">
            <v>162102</v>
          </cell>
          <cell r="G1371" t="str">
            <v xml:space="preserve">KUCHED NEW                    </v>
          </cell>
          <cell r="H1371" t="str">
            <v>ADOM</v>
          </cell>
          <cell r="I1371" t="str">
            <v>LT</v>
          </cell>
          <cell r="J1371">
            <v>34.81</v>
          </cell>
          <cell r="K1371">
            <v>-26.02</v>
          </cell>
          <cell r="L1371">
            <v>1.78864</v>
          </cell>
          <cell r="M1371">
            <v>2.3114309999999998</v>
          </cell>
          <cell r="N1371">
            <v>-0.52279100000000001</v>
          </cell>
          <cell r="O1371">
            <v>-29.228408176044368</v>
          </cell>
        </row>
        <row r="1372">
          <cell r="F1372">
            <v>162103</v>
          </cell>
          <cell r="G1372" t="str">
            <v xml:space="preserve">VESMA NEW                     </v>
          </cell>
          <cell r="H1372" t="str">
            <v>ADOM</v>
          </cell>
          <cell r="I1372" t="str">
            <v>LT</v>
          </cell>
          <cell r="J1372">
            <v>24.2</v>
          </cell>
          <cell r="K1372">
            <v>-22.88</v>
          </cell>
          <cell r="L1372">
            <v>1.2938000000000001</v>
          </cell>
          <cell r="M1372">
            <v>1.6145780000000001</v>
          </cell>
          <cell r="N1372">
            <v>-0.32077800000000001</v>
          </cell>
          <cell r="O1372">
            <v>-24.793476580615241</v>
          </cell>
        </row>
        <row r="1373">
          <cell r="F1373">
            <v>162104</v>
          </cell>
          <cell r="G1373" t="str">
            <v xml:space="preserve">ARAKJGY                       </v>
          </cell>
          <cell r="H1373" t="str">
            <v xml:space="preserve">JGY </v>
          </cell>
          <cell r="I1373" t="str">
            <v>MX</v>
          </cell>
          <cell r="J1373">
            <v>11.19</v>
          </cell>
          <cell r="K1373">
            <v>7.68</v>
          </cell>
          <cell r="L1373">
            <v>4.4977600000000004</v>
          </cell>
          <cell r="M1373">
            <v>4.143313</v>
          </cell>
          <cell r="N1373">
            <v>0.35444700000000001</v>
          </cell>
          <cell r="O1373">
            <v>7.8805227491017753</v>
          </cell>
        </row>
        <row r="1374">
          <cell r="F1374">
            <v>162105</v>
          </cell>
          <cell r="G1374" t="str">
            <v xml:space="preserve">11 KV MAGICRETE IND.          </v>
          </cell>
          <cell r="H1374" t="str">
            <v>INDU</v>
          </cell>
          <cell r="I1374" t="str">
            <v>MX</v>
          </cell>
          <cell r="J1374">
            <v>0.94</v>
          </cell>
          <cell r="K1374">
            <v>-1.79</v>
          </cell>
          <cell r="L1374">
            <v>1.2161</v>
          </cell>
          <cell r="M1374">
            <v>1.151138</v>
          </cell>
          <cell r="N1374">
            <v>6.4962000000000006E-2</v>
          </cell>
          <cell r="O1374">
            <v>5.341830441575528</v>
          </cell>
        </row>
        <row r="1375">
          <cell r="F1375">
            <v>162106</v>
          </cell>
          <cell r="G1375" t="str">
            <v xml:space="preserve">11 KV AMBHETI                 </v>
          </cell>
          <cell r="H1375" t="str">
            <v>ADOM</v>
          </cell>
          <cell r="I1375" t="str">
            <v>LT</v>
          </cell>
          <cell r="J1375">
            <v>11.23</v>
          </cell>
          <cell r="K1375">
            <v>-21.62</v>
          </cell>
          <cell r="L1375">
            <v>3.1803400000000002</v>
          </cell>
          <cell r="M1375">
            <v>2.3876650000000001</v>
          </cell>
          <cell r="N1375">
            <v>0.79267500000000002</v>
          </cell>
          <cell r="O1375">
            <v>24.924221938534874</v>
          </cell>
        </row>
        <row r="1376">
          <cell r="F1376">
            <v>162107</v>
          </cell>
          <cell r="G1376" t="str">
            <v xml:space="preserve">PARTHAN                       </v>
          </cell>
          <cell r="H1376" t="str">
            <v>ADOM</v>
          </cell>
          <cell r="I1376" t="str">
            <v>MX</v>
          </cell>
          <cell r="J1376">
            <v>12.93</v>
          </cell>
          <cell r="K1376">
            <v>0</v>
          </cell>
          <cell r="L1376">
            <v>0.14335999999999999</v>
          </cell>
          <cell r="M1376">
            <v>0</v>
          </cell>
          <cell r="N1376">
            <v>0.14335999999999999</v>
          </cell>
          <cell r="O1376">
            <v>100</v>
          </cell>
        </row>
        <row r="1377">
          <cell r="F1377">
            <v>162108</v>
          </cell>
          <cell r="G1377" t="str">
            <v xml:space="preserve">PARDI (VESMA SS)              </v>
          </cell>
          <cell r="H1377" t="str">
            <v>ADOM</v>
          </cell>
          <cell r="I1377" t="str">
            <v>MX</v>
          </cell>
          <cell r="J1377">
            <v>13.84</v>
          </cell>
          <cell r="K1377">
            <v>0</v>
          </cell>
          <cell r="L1377">
            <v>0.50244</v>
          </cell>
          <cell r="M1377">
            <v>0.87764799999999998</v>
          </cell>
          <cell r="N1377">
            <v>-0.37520799999999999</v>
          </cell>
          <cell r="O1377">
            <v>-74.677175384125462</v>
          </cell>
        </row>
        <row r="1378">
          <cell r="F1378">
            <v>162201</v>
          </cell>
          <cell r="G1378" t="str">
            <v xml:space="preserve">11 KV GETP12                  </v>
          </cell>
          <cell r="H1378" t="str">
            <v>INDU</v>
          </cell>
          <cell r="I1378" t="str">
            <v>MX</v>
          </cell>
          <cell r="J1378">
            <v>0.56000000000000005</v>
          </cell>
          <cell r="K1378">
            <v>-1.98</v>
          </cell>
          <cell r="L1378">
            <v>8.4548000000000005</v>
          </cell>
          <cell r="M1378">
            <v>8.233867</v>
          </cell>
          <cell r="N1378">
            <v>0.22093299999999999</v>
          </cell>
          <cell r="O1378">
            <v>2.6131073473056725</v>
          </cell>
        </row>
        <row r="1379">
          <cell r="F1379">
            <v>162202</v>
          </cell>
          <cell r="G1379" t="str">
            <v xml:space="preserve">11 KV GETP34                  </v>
          </cell>
          <cell r="H1379" t="str">
            <v>INDU</v>
          </cell>
          <cell r="I1379" t="str">
            <v>MX</v>
          </cell>
          <cell r="J1379">
            <v>0.5</v>
          </cell>
          <cell r="K1379">
            <v>-2.59</v>
          </cell>
          <cell r="L1379">
            <v>5.13</v>
          </cell>
          <cell r="M1379">
            <v>4.9899100000000001</v>
          </cell>
          <cell r="N1379">
            <v>0.14008999999999999</v>
          </cell>
          <cell r="O1379">
            <v>2.7307992202729046</v>
          </cell>
        </row>
        <row r="1380">
          <cell r="F1380">
            <v>162203</v>
          </cell>
          <cell r="G1380" t="str">
            <v xml:space="preserve">11 KV GETP56                  </v>
          </cell>
          <cell r="H1380" t="str">
            <v>INDU</v>
          </cell>
          <cell r="I1380" t="str">
            <v>MX</v>
          </cell>
          <cell r="J1380">
            <v>0.23</v>
          </cell>
          <cell r="K1380">
            <v>-2.72</v>
          </cell>
          <cell r="L1380">
            <v>6.0491999999999999</v>
          </cell>
          <cell r="M1380">
            <v>5.8218750000000004</v>
          </cell>
          <cell r="N1380">
            <v>0.227325</v>
          </cell>
          <cell r="O1380">
            <v>3.7579349335449317</v>
          </cell>
        </row>
        <row r="1381">
          <cell r="F1381">
            <v>162204</v>
          </cell>
          <cell r="G1381" t="str">
            <v xml:space="preserve">11 KV GETP78                  </v>
          </cell>
          <cell r="H1381" t="str">
            <v>INDU</v>
          </cell>
          <cell r="I1381" t="str">
            <v>MX</v>
          </cell>
          <cell r="J1381">
            <v>0.15</v>
          </cell>
          <cell r="K1381">
            <v>-1.54</v>
          </cell>
          <cell r="L1381">
            <v>9.5678000000000001</v>
          </cell>
          <cell r="M1381">
            <v>9.1678049999999995</v>
          </cell>
          <cell r="N1381">
            <v>0.39999499999999999</v>
          </cell>
          <cell r="O1381">
            <v>4.1806371370639015</v>
          </cell>
        </row>
        <row r="1382">
          <cell r="F1382">
            <v>162205</v>
          </cell>
          <cell r="G1382" t="str">
            <v xml:space="preserve">11 KV GETP910                 </v>
          </cell>
          <cell r="H1382" t="str">
            <v>INDU</v>
          </cell>
          <cell r="I1382" t="str">
            <v>MX</v>
          </cell>
          <cell r="J1382">
            <v>0.68</v>
          </cell>
          <cell r="K1382">
            <v>-1.41</v>
          </cell>
          <cell r="L1382">
            <v>11.561400000000001</v>
          </cell>
          <cell r="M1382">
            <v>11.197837</v>
          </cell>
          <cell r="N1382">
            <v>0.36356300000000003</v>
          </cell>
          <cell r="O1382">
            <v>3.1446278132406111</v>
          </cell>
        </row>
        <row r="1383">
          <cell r="F1383">
            <v>162207</v>
          </cell>
          <cell r="G1383" t="str">
            <v xml:space="preserve">11 KV STUTI                   </v>
          </cell>
          <cell r="H1383" t="str">
            <v>INDU</v>
          </cell>
          <cell r="I1383" t="str">
            <v>LT</v>
          </cell>
          <cell r="J1383">
            <v>0.22</v>
          </cell>
          <cell r="K1383">
            <v>-2.81</v>
          </cell>
          <cell r="L1383">
            <v>6.5785999999999998</v>
          </cell>
          <cell r="M1383">
            <v>6.3399089999999996</v>
          </cell>
          <cell r="N1383">
            <v>0.23869099999999999</v>
          </cell>
          <cell r="O1383">
            <v>3.6282947739640652</v>
          </cell>
        </row>
        <row r="1384">
          <cell r="F1384">
            <v>162210</v>
          </cell>
          <cell r="G1384" t="str">
            <v xml:space="preserve">11 KV RAJLAXMI                </v>
          </cell>
          <cell r="H1384" t="str">
            <v>INDU</v>
          </cell>
          <cell r="I1384" t="str">
            <v>MX</v>
          </cell>
          <cell r="J1384">
            <v>0.52</v>
          </cell>
          <cell r="K1384">
            <v>-2.04</v>
          </cell>
          <cell r="L1384">
            <v>11.1502</v>
          </cell>
          <cell r="M1384">
            <v>10.838613</v>
          </cell>
          <cell r="N1384">
            <v>0.311587</v>
          </cell>
          <cell r="O1384">
            <v>2.7944521174508079</v>
          </cell>
        </row>
        <row r="1385">
          <cell r="F1385">
            <v>162215</v>
          </cell>
          <cell r="G1385" t="str">
            <v xml:space="preserve">11 KV NEW PRASHANT            </v>
          </cell>
          <cell r="H1385" t="str">
            <v>INDU</v>
          </cell>
          <cell r="I1385" t="str">
            <v>LT</v>
          </cell>
          <cell r="J1385">
            <v>2.73</v>
          </cell>
          <cell r="K1385">
            <v>-1.52</v>
          </cell>
          <cell r="L1385">
            <v>11.117599999999999</v>
          </cell>
          <cell r="M1385">
            <v>10.803300999999999</v>
          </cell>
          <cell r="N1385">
            <v>0.314299</v>
          </cell>
          <cell r="O1385">
            <v>2.827040008634957</v>
          </cell>
        </row>
        <row r="1386">
          <cell r="F1386">
            <v>162216</v>
          </cell>
          <cell r="G1386" t="str">
            <v xml:space="preserve">11KV ITALVA                   </v>
          </cell>
          <cell r="H1386" t="str">
            <v>ADOM</v>
          </cell>
          <cell r="I1386" t="str">
            <v>LT</v>
          </cell>
          <cell r="J1386">
            <v>6.25</v>
          </cell>
          <cell r="K1386">
            <v>0</v>
          </cell>
          <cell r="L1386">
            <v>2.0451199999999998</v>
          </cell>
          <cell r="M1386">
            <v>1.4989619999999999</v>
          </cell>
          <cell r="N1386">
            <v>0.54615800000000003</v>
          </cell>
          <cell r="O1386">
            <v>26.705425598497886</v>
          </cell>
        </row>
        <row r="1387">
          <cell r="F1387">
            <v>162302</v>
          </cell>
          <cell r="G1387" t="str">
            <v xml:space="preserve">54 SHEDS                      </v>
          </cell>
          <cell r="H1387" t="str">
            <v>GIDC</v>
          </cell>
          <cell r="I1387" t="str">
            <v>MX</v>
          </cell>
          <cell r="J1387">
            <v>1.82</v>
          </cell>
          <cell r="K1387">
            <v>1.67</v>
          </cell>
          <cell r="L1387">
            <v>7.8424399999999999</v>
          </cell>
          <cell r="M1387">
            <v>7.6173960000000003</v>
          </cell>
          <cell r="N1387">
            <v>0.22504399999999999</v>
          </cell>
          <cell r="O1387">
            <v>2.8695661044266836</v>
          </cell>
        </row>
        <row r="1388">
          <cell r="F1388">
            <v>162303</v>
          </cell>
          <cell r="G1388" t="str">
            <v xml:space="preserve">AMOLI                         </v>
          </cell>
          <cell r="H1388" t="str">
            <v>GIDC</v>
          </cell>
          <cell r="I1388" t="str">
            <v>MX</v>
          </cell>
          <cell r="J1388">
            <v>1.34</v>
          </cell>
          <cell r="K1388">
            <v>2.31</v>
          </cell>
          <cell r="L1388">
            <v>21.59178</v>
          </cell>
          <cell r="M1388">
            <v>20.204252</v>
          </cell>
          <cell r="N1388">
            <v>1.3875280000000001</v>
          </cell>
          <cell r="O1388">
            <v>6.426186261623636</v>
          </cell>
        </row>
        <row r="1389">
          <cell r="F1389">
            <v>162304</v>
          </cell>
          <cell r="G1389" t="str">
            <v xml:space="preserve">MORARJI CIRCLE                </v>
          </cell>
          <cell r="H1389" t="str">
            <v>URBN</v>
          </cell>
          <cell r="I1389" t="str">
            <v>MX</v>
          </cell>
          <cell r="J1389">
            <v>4.1900000000000004</v>
          </cell>
          <cell r="K1389">
            <v>7.61</v>
          </cell>
          <cell r="L1389">
            <v>5.0544200000000004</v>
          </cell>
          <cell r="M1389">
            <v>4.8009269999999997</v>
          </cell>
          <cell r="N1389">
            <v>0.25349300000000002</v>
          </cell>
          <cell r="O1389">
            <v>5.0152737603918949</v>
          </cell>
        </row>
        <row r="1390">
          <cell r="F1390">
            <v>162305</v>
          </cell>
          <cell r="G1390" t="str">
            <v xml:space="preserve">GALAXY HOTEL                  </v>
          </cell>
          <cell r="H1390" t="str">
            <v>URBN</v>
          </cell>
          <cell r="I1390" t="str">
            <v>MX</v>
          </cell>
          <cell r="J1390">
            <v>7.95</v>
          </cell>
          <cell r="K1390">
            <v>2.46</v>
          </cell>
          <cell r="L1390">
            <v>5.2774799999999997</v>
          </cell>
          <cell r="M1390">
            <v>5.115049</v>
          </cell>
          <cell r="N1390">
            <v>0.16243099999999999</v>
          </cell>
          <cell r="O1390">
            <v>3.0778136534861336</v>
          </cell>
        </row>
        <row r="1391">
          <cell r="F1391">
            <v>162308</v>
          </cell>
          <cell r="G1391" t="str">
            <v xml:space="preserve">INDUSTRIAL BOILER             </v>
          </cell>
          <cell r="H1391" t="str">
            <v>GIDC</v>
          </cell>
          <cell r="I1391" t="str">
            <v>MX</v>
          </cell>
          <cell r="J1391">
            <v>1.32</v>
          </cell>
          <cell r="K1391">
            <v>1.1100000000000001</v>
          </cell>
          <cell r="L1391">
            <v>9.6179400000000008</v>
          </cell>
          <cell r="M1391">
            <v>9.2508130000000008</v>
          </cell>
          <cell r="N1391">
            <v>0.36712699999999998</v>
          </cell>
          <cell r="O1391">
            <v>3.8171063658122217</v>
          </cell>
        </row>
        <row r="1392">
          <cell r="F1392">
            <v>162309</v>
          </cell>
          <cell r="G1392" t="str">
            <v xml:space="preserve">SARDARCHAWK                   </v>
          </cell>
          <cell r="H1392" t="str">
            <v>GIDC</v>
          </cell>
          <cell r="I1392" t="str">
            <v>LT</v>
          </cell>
          <cell r="J1392">
            <v>6.04</v>
          </cell>
          <cell r="K1392">
            <v>-2.29</v>
          </cell>
          <cell r="L1392">
            <v>10.0936</v>
          </cell>
          <cell r="M1392">
            <v>9.8869530000000001</v>
          </cell>
          <cell r="N1392">
            <v>0.206647</v>
          </cell>
          <cell r="O1392">
            <v>2.0473072045652692</v>
          </cell>
        </row>
        <row r="1393">
          <cell r="F1393">
            <v>162311</v>
          </cell>
          <cell r="G1393" t="str">
            <v xml:space="preserve">RAMNAGAR                      </v>
          </cell>
          <cell r="H1393" t="str">
            <v xml:space="preserve">JGY </v>
          </cell>
          <cell r="I1393" t="str">
            <v>LT</v>
          </cell>
          <cell r="J1393">
            <v>8.4700000000000006</v>
          </cell>
          <cell r="K1393">
            <v>14.57</v>
          </cell>
          <cell r="L1393">
            <v>8.8849</v>
          </cell>
          <cell r="M1393">
            <v>7.4520569999999999</v>
          </cell>
          <cell r="N1393">
            <v>1.4328430000000001</v>
          </cell>
          <cell r="O1393">
            <v>16.126720615876376</v>
          </cell>
        </row>
        <row r="1394">
          <cell r="F1394">
            <v>162313</v>
          </cell>
          <cell r="G1394" t="str">
            <v xml:space="preserve">KRISHNA PARK                  </v>
          </cell>
          <cell r="H1394" t="str">
            <v xml:space="preserve">JGY </v>
          </cell>
          <cell r="I1394" t="str">
            <v>MX</v>
          </cell>
          <cell r="J1394">
            <v>8.4700000000000006</v>
          </cell>
          <cell r="K1394">
            <v>22.39</v>
          </cell>
          <cell r="L1394">
            <v>9.0170600000000007</v>
          </cell>
          <cell r="M1394">
            <v>6.2115320000000001</v>
          </cell>
          <cell r="N1394">
            <v>2.8055279999999998</v>
          </cell>
          <cell r="O1394">
            <v>31.113555859670448</v>
          </cell>
        </row>
        <row r="1395">
          <cell r="F1395">
            <v>162401</v>
          </cell>
          <cell r="G1395" t="str">
            <v xml:space="preserve">NANDIGAM                      </v>
          </cell>
          <cell r="H1395" t="str">
            <v>INDU</v>
          </cell>
          <cell r="I1395" t="str">
            <v>MX</v>
          </cell>
          <cell r="J1395">
            <v>3.23</v>
          </cell>
          <cell r="K1395">
            <v>4.7</v>
          </cell>
          <cell r="L1395">
            <v>10.332739999999999</v>
          </cell>
          <cell r="M1395">
            <v>9.8281220000000005</v>
          </cell>
          <cell r="N1395">
            <v>0.50461800000000001</v>
          </cell>
          <cell r="O1395">
            <v>4.8836804177788276</v>
          </cell>
        </row>
        <row r="1396">
          <cell r="F1396">
            <v>162402</v>
          </cell>
          <cell r="G1396" t="str">
            <v xml:space="preserve">ZAROLI                        </v>
          </cell>
          <cell r="H1396" t="str">
            <v xml:space="preserve">JGY </v>
          </cell>
          <cell r="I1396" t="str">
            <v>LT</v>
          </cell>
          <cell r="J1396">
            <v>8.6999999999999993</v>
          </cell>
          <cell r="K1396">
            <v>41.84</v>
          </cell>
          <cell r="L1396">
            <v>5.20749</v>
          </cell>
          <cell r="M1396">
            <v>2.9606810000000001</v>
          </cell>
          <cell r="N1396">
            <v>2.2468089999999998</v>
          </cell>
          <cell r="O1396">
            <v>43.145718954813162</v>
          </cell>
        </row>
        <row r="1397">
          <cell r="F1397">
            <v>162403</v>
          </cell>
          <cell r="G1397" t="str">
            <v xml:space="preserve">DAHELI                        </v>
          </cell>
          <cell r="H1397" t="str">
            <v xml:space="preserve">JGY </v>
          </cell>
          <cell r="I1397" t="str">
            <v>LT</v>
          </cell>
          <cell r="J1397">
            <v>5.16</v>
          </cell>
          <cell r="K1397">
            <v>23.47</v>
          </cell>
          <cell r="L1397">
            <v>9.5732199999999992</v>
          </cell>
          <cell r="M1397">
            <v>7.5522960000000001</v>
          </cell>
          <cell r="N1397">
            <v>2.0209239999999999</v>
          </cell>
          <cell r="O1397">
            <v>21.110180273721902</v>
          </cell>
        </row>
        <row r="1398">
          <cell r="F1398">
            <v>162406</v>
          </cell>
          <cell r="G1398" t="str">
            <v xml:space="preserve">TRENT                         </v>
          </cell>
          <cell r="H1398" t="str">
            <v>INDU</v>
          </cell>
          <cell r="I1398" t="str">
            <v>MX</v>
          </cell>
          <cell r="J1398">
            <v>3.98</v>
          </cell>
          <cell r="K1398">
            <v>2.66</v>
          </cell>
          <cell r="L1398">
            <v>12.87294</v>
          </cell>
          <cell r="M1398">
            <v>12.085568</v>
          </cell>
          <cell r="N1398">
            <v>0.78737199999999996</v>
          </cell>
          <cell r="O1398">
            <v>6.1164893179025146</v>
          </cell>
        </row>
        <row r="1399">
          <cell r="F1399">
            <v>162408</v>
          </cell>
          <cell r="G1399" t="str">
            <v xml:space="preserve">ANKLASH                       </v>
          </cell>
          <cell r="H1399" t="str">
            <v>ADOM</v>
          </cell>
          <cell r="I1399" t="str">
            <v>MX</v>
          </cell>
          <cell r="J1399">
            <v>47.01</v>
          </cell>
          <cell r="K1399">
            <v>0</v>
          </cell>
          <cell r="L1399">
            <v>2.7799999999999999E-3</v>
          </cell>
          <cell r="M1399">
            <v>0</v>
          </cell>
          <cell r="N1399">
            <v>2.7799999999999999E-3</v>
          </cell>
          <cell r="O1399">
            <v>100</v>
          </cell>
        </row>
        <row r="1400">
          <cell r="F1400">
            <v>162410</v>
          </cell>
          <cell r="G1400" t="str">
            <v xml:space="preserve">BHILAD EAST                   </v>
          </cell>
          <cell r="H1400" t="str">
            <v xml:space="preserve">JGY </v>
          </cell>
          <cell r="I1400" t="str">
            <v>MX</v>
          </cell>
          <cell r="J1400">
            <v>16.670000000000002</v>
          </cell>
          <cell r="K1400">
            <v>0</v>
          </cell>
          <cell r="L1400">
            <v>4.7328599999999996</v>
          </cell>
          <cell r="M1400">
            <v>3.0323069999999999</v>
          </cell>
          <cell r="N1400">
            <v>1.700553</v>
          </cell>
          <cell r="O1400">
            <v>35.930769133251353</v>
          </cell>
        </row>
        <row r="1401">
          <cell r="F1401">
            <v>162501</v>
          </cell>
          <cell r="G1401" t="str">
            <v xml:space="preserve">PANDOR                        </v>
          </cell>
          <cell r="H1401" t="str">
            <v xml:space="preserve">JGY </v>
          </cell>
          <cell r="I1401" t="str">
            <v>LT</v>
          </cell>
          <cell r="J1401">
            <v>12.54</v>
          </cell>
          <cell r="K1401">
            <v>35.909999999999997</v>
          </cell>
          <cell r="L1401">
            <v>6.1360999999999999</v>
          </cell>
          <cell r="M1401">
            <v>3.9034460000000002</v>
          </cell>
          <cell r="N1401">
            <v>2.2326540000000001</v>
          </cell>
          <cell r="O1401">
            <v>36.385554342334707</v>
          </cell>
        </row>
        <row r="1402">
          <cell r="F1402">
            <v>162502</v>
          </cell>
          <cell r="G1402" t="str">
            <v xml:space="preserve">TAMBADI                       </v>
          </cell>
          <cell r="H1402" t="str">
            <v xml:space="preserve">JGY </v>
          </cell>
          <cell r="I1402" t="str">
            <v>LT</v>
          </cell>
          <cell r="J1402">
            <v>19.54</v>
          </cell>
          <cell r="K1402">
            <v>31.36</v>
          </cell>
          <cell r="L1402">
            <v>9.8043999999999993</v>
          </cell>
          <cell r="M1402">
            <v>6.3603379999999996</v>
          </cell>
          <cell r="N1402">
            <v>3.4440620000000002</v>
          </cell>
          <cell r="O1402">
            <v>35.127718167353436</v>
          </cell>
        </row>
        <row r="1403">
          <cell r="F1403">
            <v>162503</v>
          </cell>
          <cell r="G1403" t="str">
            <v xml:space="preserve">KOPARLI NEW                   </v>
          </cell>
          <cell r="H1403" t="str">
            <v>ADOM</v>
          </cell>
          <cell r="I1403" t="str">
            <v>LT</v>
          </cell>
          <cell r="J1403">
            <v>12.35</v>
          </cell>
          <cell r="K1403">
            <v>-56.73</v>
          </cell>
          <cell r="L1403">
            <v>0.33019999999999999</v>
          </cell>
          <cell r="M1403">
            <v>0.54534099999999996</v>
          </cell>
          <cell r="N1403">
            <v>-0.215141</v>
          </cell>
          <cell r="O1403">
            <v>-65.154754694124776</v>
          </cell>
        </row>
        <row r="1404">
          <cell r="F1404">
            <v>162504</v>
          </cell>
          <cell r="G1404" t="str">
            <v xml:space="preserve">VAPI-R DEGAM NEW              </v>
          </cell>
          <cell r="H1404" t="str">
            <v>ADOM</v>
          </cell>
          <cell r="I1404" t="str">
            <v>LT</v>
          </cell>
          <cell r="J1404">
            <v>14.95</v>
          </cell>
          <cell r="K1404">
            <v>-131.30000000000001</v>
          </cell>
          <cell r="L1404">
            <v>0.32200000000000001</v>
          </cell>
          <cell r="M1404">
            <v>0.59845800000000005</v>
          </cell>
          <cell r="N1404">
            <v>-0.27645799999999998</v>
          </cell>
          <cell r="O1404">
            <v>-85.856521739130429</v>
          </cell>
        </row>
        <row r="1405">
          <cell r="F1405">
            <v>162505</v>
          </cell>
          <cell r="G1405" t="str">
            <v xml:space="preserve">RATA                          </v>
          </cell>
          <cell r="H1405" t="str">
            <v xml:space="preserve">JGY </v>
          </cell>
          <cell r="I1405" t="str">
            <v>MX</v>
          </cell>
          <cell r="J1405">
            <v>6.48</v>
          </cell>
          <cell r="K1405">
            <v>32.96</v>
          </cell>
          <cell r="L1405">
            <v>6.8197999999999999</v>
          </cell>
          <cell r="M1405">
            <v>4.6662939999999997</v>
          </cell>
          <cell r="N1405">
            <v>2.1535060000000001</v>
          </cell>
          <cell r="O1405">
            <v>31.577260330214962</v>
          </cell>
        </row>
        <row r="1406">
          <cell r="F1406">
            <v>162601</v>
          </cell>
          <cell r="G1406" t="str">
            <v xml:space="preserve">11 KV SALASAR HANUMAN (M:1)   </v>
          </cell>
          <cell r="H1406" t="str">
            <v>INDU</v>
          </cell>
          <cell r="I1406" t="str">
            <v>MX</v>
          </cell>
          <cell r="J1406">
            <v>0.87</v>
          </cell>
          <cell r="K1406">
            <v>-0.09</v>
          </cell>
          <cell r="L1406">
            <v>10.990264</v>
          </cell>
          <cell r="M1406">
            <v>10.185530999999999</v>
          </cell>
          <cell r="N1406">
            <v>0.80473300000000003</v>
          </cell>
          <cell r="O1406">
            <v>7.3222353894319552</v>
          </cell>
        </row>
        <row r="1407">
          <cell r="F1407">
            <v>162603</v>
          </cell>
          <cell r="G1407" t="str">
            <v xml:space="preserve">11 KV SILVER POLYCOAT (M:2)   </v>
          </cell>
          <cell r="H1407" t="str">
            <v>INDU</v>
          </cell>
          <cell r="I1407" t="str">
            <v>MX</v>
          </cell>
          <cell r="J1407">
            <v>3.21</v>
          </cell>
          <cell r="K1407">
            <v>0.43</v>
          </cell>
          <cell r="L1407">
            <v>12.647600000000001</v>
          </cell>
          <cell r="M1407">
            <v>11.224663</v>
          </cell>
          <cell r="N1407">
            <v>1.4229369999999999</v>
          </cell>
          <cell r="O1407">
            <v>11.250648344349916</v>
          </cell>
        </row>
        <row r="1408">
          <cell r="F1408">
            <v>162604</v>
          </cell>
          <cell r="G1408" t="str">
            <v xml:space="preserve">11 KV HIMALAY COTTAN (M:3)    </v>
          </cell>
          <cell r="H1408" t="str">
            <v>INDU</v>
          </cell>
          <cell r="I1408" t="str">
            <v>MX</v>
          </cell>
          <cell r="J1408">
            <v>2.86</v>
          </cell>
          <cell r="K1408">
            <v>-7.0000000000000007E-2</v>
          </cell>
          <cell r="L1408">
            <v>17.472999999999999</v>
          </cell>
          <cell r="M1408">
            <v>16.308381000000001</v>
          </cell>
          <cell r="N1408">
            <v>1.1646190000000001</v>
          </cell>
          <cell r="O1408">
            <v>6.6652492416871745</v>
          </cell>
        </row>
        <row r="1409">
          <cell r="F1409">
            <v>162605</v>
          </cell>
          <cell r="G1409" t="str">
            <v xml:space="preserve">11 KV NAYANA (M:4)            </v>
          </cell>
          <cell r="H1409" t="str">
            <v>INDU</v>
          </cell>
          <cell r="I1409" t="str">
            <v>MX</v>
          </cell>
          <cell r="J1409">
            <v>1.84</v>
          </cell>
          <cell r="K1409">
            <v>-0.54</v>
          </cell>
          <cell r="L1409">
            <v>6.99526</v>
          </cell>
          <cell r="M1409">
            <v>6.7158220000000002</v>
          </cell>
          <cell r="N1409">
            <v>0.27943800000000002</v>
          </cell>
          <cell r="O1409">
            <v>3.9946763951590079</v>
          </cell>
        </row>
        <row r="1410">
          <cell r="F1410">
            <v>162606</v>
          </cell>
          <cell r="G1410" t="str">
            <v xml:space="preserve">11 KV KAILASH (M:6)           </v>
          </cell>
          <cell r="H1410" t="str">
            <v>INDU</v>
          </cell>
          <cell r="I1410" t="str">
            <v>MX</v>
          </cell>
          <cell r="J1410">
            <v>0.8</v>
          </cell>
          <cell r="K1410">
            <v>-0.93</v>
          </cell>
          <cell r="L1410">
            <v>15.247</v>
          </cell>
          <cell r="M1410">
            <v>14.54623</v>
          </cell>
          <cell r="N1410">
            <v>0.70077</v>
          </cell>
          <cell r="O1410">
            <v>4.5961172689709455</v>
          </cell>
        </row>
        <row r="1411">
          <cell r="F1411">
            <v>162607</v>
          </cell>
          <cell r="G1411" t="str">
            <v xml:space="preserve">11 KV LADDOO GOPAL (M:5)      </v>
          </cell>
          <cell r="H1411" t="str">
            <v>INDU</v>
          </cell>
          <cell r="I1411" t="str">
            <v>MX</v>
          </cell>
          <cell r="J1411">
            <v>0.92</v>
          </cell>
          <cell r="K1411">
            <v>0.4</v>
          </cell>
          <cell r="L1411">
            <v>8.0807359999999999</v>
          </cell>
          <cell r="M1411">
            <v>7.6030569999999997</v>
          </cell>
          <cell r="N1411">
            <v>0.47767900000000002</v>
          </cell>
          <cell r="O1411">
            <v>5.9113303540667586</v>
          </cell>
        </row>
        <row r="1412">
          <cell r="F1412">
            <v>162608</v>
          </cell>
          <cell r="G1412" t="str">
            <v xml:space="preserve">11 KV KAPIL HOJIWALA (M:7)    </v>
          </cell>
          <cell r="H1412" t="str">
            <v>INDU</v>
          </cell>
          <cell r="I1412" t="str">
            <v>MX</v>
          </cell>
          <cell r="J1412">
            <v>3.74</v>
          </cell>
          <cell r="K1412">
            <v>-0.18</v>
          </cell>
          <cell r="L1412">
            <v>14.867000000000001</v>
          </cell>
          <cell r="M1412">
            <v>13.766555</v>
          </cell>
          <cell r="N1412">
            <v>1.1004449999999999</v>
          </cell>
          <cell r="O1412">
            <v>7.4019304499899103</v>
          </cell>
        </row>
        <row r="1413">
          <cell r="F1413">
            <v>162609</v>
          </cell>
          <cell r="G1413" t="str">
            <v xml:space="preserve">11 KV SAGAR (M:8)             </v>
          </cell>
          <cell r="H1413" t="str">
            <v>INDU</v>
          </cell>
          <cell r="I1413" t="str">
            <v>MX</v>
          </cell>
          <cell r="J1413">
            <v>0.92</v>
          </cell>
          <cell r="K1413">
            <v>-0.01</v>
          </cell>
          <cell r="L1413">
            <v>2.1970000000000001</v>
          </cell>
          <cell r="M1413">
            <v>2.139742</v>
          </cell>
          <cell r="N1413">
            <v>5.7258000000000003E-2</v>
          </cell>
          <cell r="O1413">
            <v>2.6061902594446975</v>
          </cell>
        </row>
        <row r="1414">
          <cell r="F1414">
            <v>162611</v>
          </cell>
          <cell r="G1414" t="str">
            <v xml:space="preserve">11 KV BORANA                  </v>
          </cell>
          <cell r="H1414" t="str">
            <v>INDU</v>
          </cell>
          <cell r="I1414" t="str">
            <v>MX</v>
          </cell>
          <cell r="J1414">
            <v>1.05</v>
          </cell>
          <cell r="K1414">
            <v>-4.17</v>
          </cell>
          <cell r="L1414">
            <v>12.18482</v>
          </cell>
          <cell r="M1414">
            <v>11.320339000000001</v>
          </cell>
          <cell r="N1414">
            <v>0.86448100000000005</v>
          </cell>
          <cell r="O1414">
            <v>7.0947375504931545</v>
          </cell>
        </row>
        <row r="1415">
          <cell r="F1415">
            <v>162612</v>
          </cell>
          <cell r="G1415" t="str">
            <v xml:space="preserve">11 KV SHUKLA DAIRY            </v>
          </cell>
          <cell r="H1415" t="str">
            <v>INDU</v>
          </cell>
          <cell r="I1415" t="str">
            <v>MX</v>
          </cell>
          <cell r="J1415">
            <v>0.5</v>
          </cell>
          <cell r="K1415">
            <v>-2.7</v>
          </cell>
          <cell r="L1415">
            <v>10.4133</v>
          </cell>
          <cell r="M1415">
            <v>9.6159289999999995</v>
          </cell>
          <cell r="N1415">
            <v>0.79737100000000005</v>
          </cell>
          <cell r="O1415">
            <v>7.6572364188105597</v>
          </cell>
        </row>
        <row r="1416">
          <cell r="F1416">
            <v>162701</v>
          </cell>
          <cell r="G1416" t="str">
            <v xml:space="preserve">11KV MADHURI                  </v>
          </cell>
          <cell r="H1416" t="str">
            <v xml:space="preserve">JGY </v>
          </cell>
          <cell r="I1416" t="str">
            <v>MX</v>
          </cell>
          <cell r="J1416">
            <v>16.95</v>
          </cell>
          <cell r="K1416">
            <v>71.55</v>
          </cell>
          <cell r="L1416">
            <v>4.91648</v>
          </cell>
          <cell r="M1416">
            <v>1.2923830000000001</v>
          </cell>
          <cell r="N1416">
            <v>3.6240969999999999</v>
          </cell>
          <cell r="O1416">
            <v>73.713246062223376</v>
          </cell>
        </row>
        <row r="1417">
          <cell r="F1417">
            <v>162702</v>
          </cell>
          <cell r="G1417" t="str">
            <v xml:space="preserve">RANVERI                       </v>
          </cell>
          <cell r="H1417" t="str">
            <v xml:space="preserve">JGY </v>
          </cell>
          <cell r="I1417" t="str">
            <v>MX</v>
          </cell>
          <cell r="J1417">
            <v>12.32</v>
          </cell>
          <cell r="K1417">
            <v>4.4000000000000004</v>
          </cell>
          <cell r="L1417">
            <v>0.13235</v>
          </cell>
          <cell r="M1417">
            <v>0.105392</v>
          </cell>
          <cell r="N1417">
            <v>2.6957999999999999E-2</v>
          </cell>
          <cell r="O1417">
            <v>20.368719304873441</v>
          </cell>
        </row>
        <row r="1418">
          <cell r="F1418">
            <v>162703</v>
          </cell>
          <cell r="G1418" t="str">
            <v xml:space="preserve">WILSON HILL                   </v>
          </cell>
          <cell r="H1418" t="str">
            <v xml:space="preserve">JGY </v>
          </cell>
          <cell r="I1418" t="str">
            <v>MX</v>
          </cell>
          <cell r="J1418">
            <v>18.170000000000002</v>
          </cell>
          <cell r="K1418">
            <v>36.450000000000003</v>
          </cell>
          <cell r="L1418">
            <v>0.61180999999999996</v>
          </cell>
          <cell r="M1418">
            <v>0.35871700000000001</v>
          </cell>
          <cell r="N1418">
            <v>0.25309300000000001</v>
          </cell>
          <cell r="O1418">
            <v>41.367908337555775</v>
          </cell>
        </row>
        <row r="1419">
          <cell r="F1419">
            <v>162704</v>
          </cell>
          <cell r="G1419" t="str">
            <v xml:space="preserve">RAJPURI JUNGLE                </v>
          </cell>
          <cell r="H1419" t="str">
            <v>ADOM</v>
          </cell>
          <cell r="I1419" t="str">
            <v>LT</v>
          </cell>
          <cell r="J1419">
            <v>18.62</v>
          </cell>
          <cell r="K1419">
            <v>20.57</v>
          </cell>
          <cell r="L1419">
            <v>0.70901999999999998</v>
          </cell>
          <cell r="M1419">
            <v>0.39645599999999998</v>
          </cell>
          <cell r="N1419">
            <v>0.31256400000000001</v>
          </cell>
          <cell r="O1419">
            <v>44.083946856224081</v>
          </cell>
        </row>
        <row r="1420">
          <cell r="F1420">
            <v>162705</v>
          </cell>
          <cell r="G1420" t="str">
            <v xml:space="preserve">KHADKI DHARAMPUR              </v>
          </cell>
          <cell r="H1420" t="str">
            <v>ADOM</v>
          </cell>
          <cell r="I1420" t="str">
            <v>LT</v>
          </cell>
          <cell r="J1420">
            <v>17.329999999999998</v>
          </cell>
          <cell r="K1420">
            <v>16.5</v>
          </cell>
          <cell r="L1420">
            <v>6.9089999999999999E-2</v>
          </cell>
          <cell r="M1420">
            <v>8.5064000000000001E-2</v>
          </cell>
          <cell r="N1420">
            <v>-1.5973999999999999E-2</v>
          </cell>
          <cell r="O1420">
            <v>-23.120567375886523</v>
          </cell>
        </row>
        <row r="1421">
          <cell r="F1421">
            <v>162801</v>
          </cell>
          <cell r="G1421" t="str">
            <v xml:space="preserve">11 KV SUDA                    </v>
          </cell>
          <cell r="H1421" t="str">
            <v>URBN</v>
          </cell>
          <cell r="I1421" t="str">
            <v>LT</v>
          </cell>
          <cell r="J1421">
            <v>4.47</v>
          </cell>
          <cell r="K1421">
            <v>5.55</v>
          </cell>
          <cell r="L1421">
            <v>8.1674100000000003</v>
          </cell>
          <cell r="M1421">
            <v>7.8813620000000002</v>
          </cell>
          <cell r="N1421">
            <v>0.28604800000000002</v>
          </cell>
          <cell r="O1421">
            <v>3.502309789761993</v>
          </cell>
        </row>
        <row r="1422">
          <cell r="F1422">
            <v>162802</v>
          </cell>
          <cell r="G1422" t="str">
            <v xml:space="preserve">11 KV NAKSHATRA               </v>
          </cell>
          <cell r="H1422" t="str">
            <v>URBN</v>
          </cell>
          <cell r="I1422" t="str">
            <v>LT</v>
          </cell>
          <cell r="J1422">
            <v>6.53</v>
          </cell>
          <cell r="K1422">
            <v>2.35</v>
          </cell>
          <cell r="L1422">
            <v>11.198456999999999</v>
          </cell>
          <cell r="M1422">
            <v>11.427992</v>
          </cell>
          <cell r="N1422">
            <v>-0.22953499999999999</v>
          </cell>
          <cell r="O1422">
            <v>-2.0497020259130343</v>
          </cell>
        </row>
        <row r="1423">
          <cell r="F1423">
            <v>162803</v>
          </cell>
          <cell r="G1423" t="str">
            <v xml:space="preserve">11 KV PALANPORE JAKATNAKA     </v>
          </cell>
          <cell r="H1423" t="str">
            <v>URBN</v>
          </cell>
          <cell r="I1423" t="str">
            <v>LT</v>
          </cell>
          <cell r="J1423">
            <v>6.15</v>
          </cell>
          <cell r="K1423">
            <v>5.99</v>
          </cell>
          <cell r="L1423">
            <v>13.448153</v>
          </cell>
          <cell r="M1423">
            <v>13.004758000000001</v>
          </cell>
          <cell r="N1423">
            <v>0.44339499999999998</v>
          </cell>
          <cell r="O1423">
            <v>3.297069865281872</v>
          </cell>
        </row>
        <row r="1424">
          <cell r="F1424">
            <v>162804</v>
          </cell>
          <cell r="G1424" t="str">
            <v xml:space="preserve">11 KV NUTAN                   </v>
          </cell>
          <cell r="H1424" t="str">
            <v>URBN</v>
          </cell>
          <cell r="I1424" t="str">
            <v>MX</v>
          </cell>
          <cell r="J1424">
            <v>3.69</v>
          </cell>
          <cell r="K1424">
            <v>-4.09</v>
          </cell>
          <cell r="L1424">
            <v>5.9057890000000004</v>
          </cell>
          <cell r="M1424">
            <v>5.9511649999999996</v>
          </cell>
          <cell r="N1424">
            <v>-4.5376E-2</v>
          </cell>
          <cell r="O1424">
            <v>-0.76833086993118105</v>
          </cell>
        </row>
        <row r="1425">
          <cell r="F1425">
            <v>162805</v>
          </cell>
          <cell r="G1425" t="str">
            <v xml:space="preserve">11 KV SHRIDHAR                </v>
          </cell>
          <cell r="H1425" t="str">
            <v>URBN</v>
          </cell>
          <cell r="I1425" t="str">
            <v>LT</v>
          </cell>
          <cell r="J1425">
            <v>5.04</v>
          </cell>
          <cell r="K1425">
            <v>7.98</v>
          </cell>
          <cell r="L1425">
            <v>10.277200000000001</v>
          </cell>
          <cell r="M1425">
            <v>9.6439629999999994</v>
          </cell>
          <cell r="N1425">
            <v>0.63323700000000005</v>
          </cell>
          <cell r="O1425">
            <v>6.1615712450862103</v>
          </cell>
        </row>
        <row r="1426">
          <cell r="F1426">
            <v>162806</v>
          </cell>
          <cell r="G1426" t="str">
            <v xml:space="preserve">11 KV KASTURBA                </v>
          </cell>
          <cell r="H1426" t="str">
            <v>URBN</v>
          </cell>
          <cell r="I1426" t="str">
            <v>LT</v>
          </cell>
          <cell r="J1426">
            <v>7.22</v>
          </cell>
          <cell r="K1426">
            <v>3.58</v>
          </cell>
          <cell r="L1426">
            <v>14.100467999999999</v>
          </cell>
          <cell r="M1426">
            <v>13.973589</v>
          </cell>
          <cell r="N1426">
            <v>0.12687899999999999</v>
          </cell>
          <cell r="O1426">
            <v>0.89982119742408551</v>
          </cell>
        </row>
        <row r="1427">
          <cell r="F1427">
            <v>162807</v>
          </cell>
          <cell r="G1427" t="str">
            <v xml:space="preserve">11 KV STERLING                </v>
          </cell>
          <cell r="H1427" t="str">
            <v>URBN</v>
          </cell>
          <cell r="I1427" t="str">
            <v>LT</v>
          </cell>
          <cell r="J1427">
            <v>6.71</v>
          </cell>
          <cell r="K1427">
            <v>5.86</v>
          </cell>
          <cell r="L1427">
            <v>8.0253040000000002</v>
          </cell>
          <cell r="M1427">
            <v>6.9850099999999999</v>
          </cell>
          <cell r="N1427">
            <v>1.0402940000000001</v>
          </cell>
          <cell r="O1427">
            <v>12.962674061942078</v>
          </cell>
        </row>
        <row r="1428">
          <cell r="F1428">
            <v>162809</v>
          </cell>
          <cell r="G1428" t="str">
            <v xml:space="preserve">11 KV STUTI                   </v>
          </cell>
          <cell r="H1428" t="str">
            <v>URBN</v>
          </cell>
          <cell r="I1428" t="str">
            <v>LT</v>
          </cell>
          <cell r="J1428">
            <v>3.76</v>
          </cell>
          <cell r="K1428">
            <v>3.47</v>
          </cell>
          <cell r="L1428">
            <v>6.5308760000000001</v>
          </cell>
          <cell r="M1428">
            <v>6.6698360000000001</v>
          </cell>
          <cell r="N1428">
            <v>-0.13896</v>
          </cell>
          <cell r="O1428">
            <v>-2.1277390659384743</v>
          </cell>
        </row>
        <row r="1429">
          <cell r="F1429">
            <v>162810</v>
          </cell>
          <cell r="G1429" t="str">
            <v xml:space="preserve">11 KV GHB:1                   </v>
          </cell>
          <cell r="H1429" t="str">
            <v>URBN</v>
          </cell>
          <cell r="I1429" t="str">
            <v>LT</v>
          </cell>
          <cell r="J1429">
            <v>19.5</v>
          </cell>
          <cell r="K1429">
            <v>3.46</v>
          </cell>
          <cell r="L1429">
            <v>1.8178000000000001</v>
          </cell>
          <cell r="M1429">
            <v>1.742057</v>
          </cell>
          <cell r="N1429">
            <v>7.5743000000000005E-2</v>
          </cell>
          <cell r="O1429">
            <v>4.166740015403235</v>
          </cell>
        </row>
        <row r="1430">
          <cell r="F1430">
            <v>162901</v>
          </cell>
          <cell r="G1430" t="str">
            <v xml:space="preserve">11 KV KHAJOD                  </v>
          </cell>
          <cell r="H1430" t="str">
            <v>URBN</v>
          </cell>
          <cell r="I1430" t="str">
            <v>MX</v>
          </cell>
          <cell r="J1430">
            <v>2.82</v>
          </cell>
          <cell r="K1430">
            <v>0.59</v>
          </cell>
          <cell r="L1430">
            <v>4.3130800000000002</v>
          </cell>
          <cell r="M1430">
            <v>3.9138809999999999</v>
          </cell>
          <cell r="N1430">
            <v>0.39919900000000003</v>
          </cell>
          <cell r="O1430">
            <v>9.2555436022517554</v>
          </cell>
        </row>
        <row r="1431">
          <cell r="F1431">
            <v>162902</v>
          </cell>
          <cell r="G1431" t="str">
            <v xml:space="preserve">11 KV BHIMRAD                 </v>
          </cell>
          <cell r="H1431" t="str">
            <v>URBN</v>
          </cell>
          <cell r="I1431" t="str">
            <v>MX</v>
          </cell>
          <cell r="J1431">
            <v>4.04</v>
          </cell>
          <cell r="K1431">
            <v>-0.11</v>
          </cell>
          <cell r="L1431">
            <v>10.10988</v>
          </cell>
          <cell r="M1431">
            <v>9.3439770000000006</v>
          </cell>
          <cell r="N1431">
            <v>0.765903</v>
          </cell>
          <cell r="O1431">
            <v>7.5757872497002934</v>
          </cell>
        </row>
        <row r="1432">
          <cell r="F1432">
            <v>162904</v>
          </cell>
          <cell r="G1432" t="str">
            <v xml:space="preserve">11 KV AMUL                    </v>
          </cell>
          <cell r="H1432" t="str">
            <v>URBN</v>
          </cell>
          <cell r="I1432" t="str">
            <v>LT</v>
          </cell>
          <cell r="J1432">
            <v>4.5599999999999996</v>
          </cell>
          <cell r="K1432">
            <v>8.75</v>
          </cell>
          <cell r="L1432">
            <v>7.7331399999999997</v>
          </cell>
          <cell r="M1432">
            <v>7.6642599999999996</v>
          </cell>
          <cell r="N1432">
            <v>6.8879999999999997E-2</v>
          </cell>
          <cell r="O1432">
            <v>0.89071192297048807</v>
          </cell>
        </row>
        <row r="1433">
          <cell r="F1433">
            <v>162905</v>
          </cell>
          <cell r="G1433" t="str">
            <v xml:space="preserve">11 KV KHODIYAR                </v>
          </cell>
          <cell r="H1433" t="str">
            <v>URBN</v>
          </cell>
          <cell r="I1433" t="str">
            <v>MX</v>
          </cell>
          <cell r="J1433">
            <v>4.4000000000000004</v>
          </cell>
          <cell r="K1433">
            <v>14.98</v>
          </cell>
          <cell r="L1433">
            <v>12.61918</v>
          </cell>
          <cell r="M1433">
            <v>10.728125</v>
          </cell>
          <cell r="N1433">
            <v>1.8910549999999999</v>
          </cell>
          <cell r="O1433">
            <v>14.985561660900313</v>
          </cell>
        </row>
        <row r="1434">
          <cell r="F1434">
            <v>162906</v>
          </cell>
          <cell r="G1434" t="str">
            <v xml:space="preserve">11 KV MANGLAM                 </v>
          </cell>
          <cell r="H1434" t="str">
            <v>URBN</v>
          </cell>
          <cell r="I1434" t="str">
            <v>MX</v>
          </cell>
          <cell r="J1434">
            <v>8.11</v>
          </cell>
          <cell r="K1434">
            <v>1.8</v>
          </cell>
          <cell r="L1434">
            <v>4.4390999999999998</v>
          </cell>
          <cell r="M1434">
            <v>4.438288</v>
          </cell>
          <cell r="N1434">
            <v>8.12E-4</v>
          </cell>
          <cell r="O1434">
            <v>1.8291996125340722E-2</v>
          </cell>
        </row>
        <row r="1435">
          <cell r="F1435">
            <v>162907</v>
          </cell>
          <cell r="G1435" t="str">
            <v xml:space="preserve">11 KV SAFAL                   </v>
          </cell>
          <cell r="H1435" t="str">
            <v>URBN</v>
          </cell>
          <cell r="I1435" t="str">
            <v>MX</v>
          </cell>
          <cell r="J1435">
            <v>9.01</v>
          </cell>
          <cell r="K1435">
            <v>-5.34</v>
          </cell>
          <cell r="L1435">
            <v>18.2224</v>
          </cell>
          <cell r="M1435">
            <v>17.190131000000001</v>
          </cell>
          <cell r="N1435">
            <v>1.0322690000000001</v>
          </cell>
          <cell r="O1435">
            <v>5.6648355869698834</v>
          </cell>
        </row>
        <row r="1436">
          <cell r="F1436">
            <v>163001</v>
          </cell>
          <cell r="G1436" t="str">
            <v xml:space="preserve">11 KV SHUBH                   </v>
          </cell>
          <cell r="H1436" t="str">
            <v>URBN</v>
          </cell>
          <cell r="I1436" t="str">
            <v>MX</v>
          </cell>
          <cell r="J1436">
            <v>8.5500000000000007</v>
          </cell>
          <cell r="K1436">
            <v>4.1900000000000004</v>
          </cell>
          <cell r="L1436">
            <v>10.2357</v>
          </cell>
          <cell r="M1436">
            <v>10.297097000000001</v>
          </cell>
          <cell r="N1436">
            <v>-6.1397E-2</v>
          </cell>
          <cell r="O1436">
            <v>-0.59983196068661648</v>
          </cell>
        </row>
        <row r="1437">
          <cell r="F1437">
            <v>163002</v>
          </cell>
          <cell r="G1437" t="str">
            <v xml:space="preserve">11 KV SAMARTH                 </v>
          </cell>
          <cell r="H1437" t="str">
            <v>URBN</v>
          </cell>
          <cell r="I1437" t="str">
            <v>MX</v>
          </cell>
          <cell r="J1437">
            <v>8.11</v>
          </cell>
          <cell r="K1437">
            <v>5.05</v>
          </cell>
          <cell r="L1437">
            <v>8.6031200000000005</v>
          </cell>
          <cell r="M1437">
            <v>7.9959559999999996</v>
          </cell>
          <cell r="N1437">
            <v>0.60716400000000004</v>
          </cell>
          <cell r="O1437">
            <v>7.0574861213141276</v>
          </cell>
        </row>
        <row r="1438">
          <cell r="F1438">
            <v>163003</v>
          </cell>
          <cell r="G1438" t="str">
            <v xml:space="preserve">11 KV NANDINI                 </v>
          </cell>
          <cell r="H1438" t="str">
            <v>URBN</v>
          </cell>
          <cell r="I1438" t="str">
            <v>MX</v>
          </cell>
          <cell r="J1438">
            <v>5.93</v>
          </cell>
          <cell r="K1438">
            <v>2.13</v>
          </cell>
          <cell r="L1438">
            <v>7.6075999999999997</v>
          </cell>
          <cell r="M1438">
            <v>7.5669320000000004</v>
          </cell>
          <cell r="N1438">
            <v>4.0668000000000003E-2</v>
          </cell>
          <cell r="O1438">
            <v>0.53457069246542932</v>
          </cell>
        </row>
        <row r="1439">
          <cell r="F1439">
            <v>163004</v>
          </cell>
          <cell r="G1439" t="str">
            <v xml:space="preserve">11 KV RATNAJYOTI              </v>
          </cell>
          <cell r="H1439" t="str">
            <v>URBN</v>
          </cell>
          <cell r="I1439" t="str">
            <v>MX</v>
          </cell>
          <cell r="J1439">
            <v>5.3</v>
          </cell>
          <cell r="K1439">
            <v>4.67</v>
          </cell>
          <cell r="L1439">
            <v>7.4287999999999998</v>
          </cell>
          <cell r="M1439">
            <v>7.1690930000000002</v>
          </cell>
          <cell r="N1439">
            <v>0.25970700000000002</v>
          </cell>
          <cell r="O1439">
            <v>3.495948201593797</v>
          </cell>
        </row>
        <row r="1440">
          <cell r="F1440">
            <v>163007</v>
          </cell>
          <cell r="G1440" t="str">
            <v xml:space="preserve">11 KV BHARTHANA               </v>
          </cell>
          <cell r="H1440" t="str">
            <v>URBN</v>
          </cell>
          <cell r="I1440" t="str">
            <v>MX</v>
          </cell>
          <cell r="J1440">
            <v>6.29</v>
          </cell>
          <cell r="K1440">
            <v>-3.07</v>
          </cell>
          <cell r="L1440">
            <v>10.7874</v>
          </cell>
          <cell r="M1440">
            <v>9.7714590000000001</v>
          </cell>
          <cell r="N1440">
            <v>1.015941</v>
          </cell>
          <cell r="O1440">
            <v>9.4178486011457814</v>
          </cell>
        </row>
        <row r="1441">
          <cell r="F1441">
            <v>163008</v>
          </cell>
          <cell r="G1441" t="str">
            <v xml:space="preserve">11 KV SANGINI                 </v>
          </cell>
          <cell r="H1441" t="str">
            <v>URBN</v>
          </cell>
          <cell r="I1441" t="str">
            <v>LT</v>
          </cell>
          <cell r="J1441">
            <v>5.81</v>
          </cell>
          <cell r="K1441">
            <v>-0.39</v>
          </cell>
          <cell r="L1441">
            <v>7.8864000000000001</v>
          </cell>
          <cell r="M1441">
            <v>7.101979</v>
          </cell>
          <cell r="N1441">
            <v>0.78442100000000003</v>
          </cell>
          <cell r="O1441">
            <v>9.9465028403327249</v>
          </cell>
        </row>
        <row r="1442">
          <cell r="F1442">
            <v>163009</v>
          </cell>
          <cell r="G1442" t="str">
            <v xml:space="preserve">11 KV KHATIWALA               </v>
          </cell>
          <cell r="H1442" t="str">
            <v>URBN</v>
          </cell>
          <cell r="I1442" t="str">
            <v>MX</v>
          </cell>
          <cell r="J1442">
            <v>7.91</v>
          </cell>
          <cell r="K1442">
            <v>5.08</v>
          </cell>
          <cell r="L1442">
            <v>3.4102000000000001</v>
          </cell>
          <cell r="M1442">
            <v>3.1135649999999999</v>
          </cell>
          <cell r="N1442">
            <v>0.29663499999999998</v>
          </cell>
          <cell r="O1442">
            <v>8.6984634332297226</v>
          </cell>
        </row>
        <row r="1443">
          <cell r="F1443">
            <v>163010</v>
          </cell>
          <cell r="G1443" t="str">
            <v xml:space="preserve">11 KV SEVEN HEAVEN            </v>
          </cell>
          <cell r="H1443" t="str">
            <v>URBN</v>
          </cell>
          <cell r="I1443" t="str">
            <v>LT</v>
          </cell>
          <cell r="J1443">
            <v>8.5</v>
          </cell>
          <cell r="K1443">
            <v>0</v>
          </cell>
          <cell r="L1443">
            <v>0.33879999999999999</v>
          </cell>
          <cell r="M1443">
            <v>0.31281199999999998</v>
          </cell>
          <cell r="N1443">
            <v>2.5988000000000001E-2</v>
          </cell>
          <cell r="O1443">
            <v>7.67060212514758</v>
          </cell>
        </row>
        <row r="1444">
          <cell r="F1444">
            <v>163101</v>
          </cell>
          <cell r="G1444" t="str">
            <v xml:space="preserve">11 KV NEHRUNAGAR              </v>
          </cell>
          <cell r="H1444" t="str">
            <v>URBN</v>
          </cell>
          <cell r="I1444" t="str">
            <v>MX</v>
          </cell>
          <cell r="J1444">
            <v>2.46</v>
          </cell>
          <cell r="K1444">
            <v>4.32</v>
          </cell>
          <cell r="L1444">
            <v>3.7718400000000001</v>
          </cell>
          <cell r="M1444">
            <v>3.5126240000000002</v>
          </cell>
          <cell r="N1444">
            <v>0.259216</v>
          </cell>
          <cell r="O1444">
            <v>6.8724017985916692</v>
          </cell>
        </row>
        <row r="1445">
          <cell r="F1445">
            <v>163103</v>
          </cell>
          <cell r="G1445" t="str">
            <v xml:space="preserve">11 KV UP NAGAR                </v>
          </cell>
          <cell r="H1445" t="str">
            <v>URBN</v>
          </cell>
          <cell r="I1445" t="str">
            <v>MX</v>
          </cell>
          <cell r="J1445">
            <v>3.7</v>
          </cell>
          <cell r="K1445">
            <v>-4.2300000000000004</v>
          </cell>
          <cell r="L1445">
            <v>4.0859199999999998</v>
          </cell>
          <cell r="M1445">
            <v>3.7570329999999998</v>
          </cell>
          <cell r="N1445">
            <v>0.32888699999999998</v>
          </cell>
          <cell r="O1445">
            <v>8.0492765399224648</v>
          </cell>
        </row>
        <row r="1446">
          <cell r="F1446">
            <v>163104</v>
          </cell>
          <cell r="G1446" t="str">
            <v xml:space="preserve">11 KV SHRDAYATAN              </v>
          </cell>
          <cell r="H1446" t="str">
            <v>URBN</v>
          </cell>
          <cell r="I1446" t="str">
            <v>MX</v>
          </cell>
          <cell r="J1446">
            <v>3.61</v>
          </cell>
          <cell r="K1446">
            <v>-3.05</v>
          </cell>
          <cell r="L1446">
            <v>8.9414599999999993</v>
          </cell>
          <cell r="M1446">
            <v>8.7005169999999996</v>
          </cell>
          <cell r="N1446">
            <v>0.24094299999999999</v>
          </cell>
          <cell r="O1446">
            <v>2.6946717873814792</v>
          </cell>
        </row>
        <row r="1447">
          <cell r="F1447">
            <v>163105</v>
          </cell>
          <cell r="G1447" t="str">
            <v xml:space="preserve">11 KV CANAL                   </v>
          </cell>
          <cell r="H1447" t="str">
            <v>URBN</v>
          </cell>
          <cell r="I1447" t="str">
            <v>MX</v>
          </cell>
          <cell r="J1447">
            <v>3.16</v>
          </cell>
          <cell r="K1447">
            <v>8.65</v>
          </cell>
          <cell r="L1447">
            <v>8.4927200000000003</v>
          </cell>
          <cell r="M1447">
            <v>7.6681699999999999</v>
          </cell>
          <cell r="N1447">
            <v>0.82455000000000001</v>
          </cell>
          <cell r="O1447">
            <v>9.7089036256935355</v>
          </cell>
        </row>
        <row r="1448">
          <cell r="F1448">
            <v>163106</v>
          </cell>
          <cell r="G1448" t="str">
            <v xml:space="preserve">11 KV HAPPY                   </v>
          </cell>
          <cell r="H1448" t="str">
            <v>URBN</v>
          </cell>
          <cell r="I1448" t="str">
            <v>MX</v>
          </cell>
          <cell r="J1448">
            <v>4.97</v>
          </cell>
          <cell r="K1448">
            <v>5.56</v>
          </cell>
          <cell r="L1448">
            <v>10.465579999999999</v>
          </cell>
          <cell r="M1448">
            <v>9.5194290000000006</v>
          </cell>
          <cell r="N1448">
            <v>0.94615099999999996</v>
          </cell>
          <cell r="O1448">
            <v>9.0405978455088007</v>
          </cell>
        </row>
        <row r="1449">
          <cell r="F1449">
            <v>163107</v>
          </cell>
          <cell r="G1449" t="str">
            <v xml:space="preserve">11 KV AGRASEN                 </v>
          </cell>
          <cell r="H1449" t="str">
            <v>URBN</v>
          </cell>
          <cell r="I1449" t="str">
            <v>MX</v>
          </cell>
          <cell r="J1449">
            <v>2.46</v>
          </cell>
          <cell r="K1449">
            <v>1.47</v>
          </cell>
          <cell r="L1449">
            <v>7.9707600000000003</v>
          </cell>
          <cell r="M1449">
            <v>7.578462</v>
          </cell>
          <cell r="N1449">
            <v>0.39229799999999998</v>
          </cell>
          <cell r="O1449">
            <v>4.9217138641735545</v>
          </cell>
        </row>
        <row r="1450">
          <cell r="F1450">
            <v>163108</v>
          </cell>
          <cell r="G1450" t="str">
            <v xml:space="preserve">11 KV KRUSHNADHAM             </v>
          </cell>
          <cell r="H1450" t="str">
            <v>URBN</v>
          </cell>
          <cell r="I1450" t="str">
            <v>MX</v>
          </cell>
          <cell r="J1450">
            <v>3.43</v>
          </cell>
          <cell r="K1450">
            <v>2.29</v>
          </cell>
          <cell r="L1450">
            <v>8.9837000000000007</v>
          </cell>
          <cell r="M1450">
            <v>8.9809289999999997</v>
          </cell>
          <cell r="N1450">
            <v>2.771E-3</v>
          </cell>
          <cell r="O1450">
            <v>3.0844752162249408E-2</v>
          </cell>
        </row>
        <row r="1451">
          <cell r="F1451">
            <v>163109</v>
          </cell>
          <cell r="G1451" t="str">
            <v xml:space="preserve">11 KV DMD                     </v>
          </cell>
          <cell r="H1451" t="str">
            <v>URBN</v>
          </cell>
          <cell r="I1451" t="str">
            <v>LT</v>
          </cell>
          <cell r="J1451">
            <v>2.63</v>
          </cell>
          <cell r="K1451">
            <v>4.3499999999999996</v>
          </cell>
          <cell r="L1451">
            <v>5.3335999999999997</v>
          </cell>
          <cell r="M1451">
            <v>4.9609959999999997</v>
          </cell>
          <cell r="N1451">
            <v>0.37260399999999999</v>
          </cell>
          <cell r="O1451">
            <v>6.9859757012149393</v>
          </cell>
        </row>
        <row r="1452">
          <cell r="F1452">
            <v>163110</v>
          </cell>
          <cell r="G1452" t="str">
            <v xml:space="preserve">11 KV NANDI PARK              </v>
          </cell>
          <cell r="H1452" t="str">
            <v>URBN</v>
          </cell>
          <cell r="I1452" t="str">
            <v>LT</v>
          </cell>
          <cell r="J1452">
            <v>2.1</v>
          </cell>
          <cell r="K1452">
            <v>3.16</v>
          </cell>
          <cell r="L1452">
            <v>3.4456799999999999</v>
          </cell>
          <cell r="M1452">
            <v>3.2502219999999999</v>
          </cell>
          <cell r="N1452">
            <v>0.19545799999999999</v>
          </cell>
          <cell r="O1452">
            <v>5.6725522973694593</v>
          </cell>
        </row>
        <row r="1453">
          <cell r="F1453">
            <v>163112</v>
          </cell>
          <cell r="G1453" t="str">
            <v xml:space="preserve">11 KV VATSALYA                </v>
          </cell>
          <cell r="H1453" t="str">
            <v>URBN</v>
          </cell>
          <cell r="I1453" t="str">
            <v>LT</v>
          </cell>
          <cell r="J1453">
            <v>6</v>
          </cell>
          <cell r="K1453">
            <v>4.9800000000000004</v>
          </cell>
          <cell r="L1453">
            <v>7.0544399999999996</v>
          </cell>
          <cell r="M1453">
            <v>6.6948679999999996</v>
          </cell>
          <cell r="N1453">
            <v>0.359572</v>
          </cell>
          <cell r="O1453">
            <v>5.0971019669881663</v>
          </cell>
        </row>
        <row r="1454">
          <cell r="F1454">
            <v>163113</v>
          </cell>
          <cell r="G1454" t="str">
            <v xml:space="preserve">11 KV PIPLOD                  </v>
          </cell>
          <cell r="H1454" t="str">
            <v>URBN</v>
          </cell>
          <cell r="I1454" t="str">
            <v>LT</v>
          </cell>
          <cell r="J1454">
            <v>5.0999999999999996</v>
          </cell>
          <cell r="K1454">
            <v>-6.02</v>
          </cell>
          <cell r="L1454">
            <v>7.5974500000000003</v>
          </cell>
          <cell r="M1454">
            <v>7.577051</v>
          </cell>
          <cell r="N1454">
            <v>2.0399E-2</v>
          </cell>
          <cell r="O1454">
            <v>0.26849798287583332</v>
          </cell>
        </row>
        <row r="1455">
          <cell r="F1455">
            <v>163201</v>
          </cell>
          <cell r="G1455" t="str">
            <v xml:space="preserve">11 KV BHAMSAL                 </v>
          </cell>
          <cell r="H1455" t="str">
            <v>ADOM</v>
          </cell>
          <cell r="I1455" t="str">
            <v>LT</v>
          </cell>
          <cell r="J1455">
            <v>22.84</v>
          </cell>
          <cell r="K1455">
            <v>57.29</v>
          </cell>
          <cell r="L1455">
            <v>3.2839999999999998</v>
          </cell>
          <cell r="M1455">
            <v>1.5133799999999999</v>
          </cell>
          <cell r="N1455">
            <v>1.7706200000000001</v>
          </cell>
          <cell r="O1455">
            <v>53.916565164433621</v>
          </cell>
        </row>
        <row r="1456">
          <cell r="F1456">
            <v>163202</v>
          </cell>
          <cell r="G1456" t="str">
            <v xml:space="preserve">11 KV UBHAD                   </v>
          </cell>
          <cell r="H1456" t="str">
            <v xml:space="preserve">JGY </v>
          </cell>
          <cell r="I1456" t="str">
            <v>LT</v>
          </cell>
          <cell r="J1456">
            <v>5.36</v>
          </cell>
          <cell r="K1456">
            <v>75.48</v>
          </cell>
          <cell r="L1456">
            <v>1.1501999999999999</v>
          </cell>
          <cell r="M1456">
            <v>0.23957600000000001</v>
          </cell>
          <cell r="N1456">
            <v>0.91062399999999999</v>
          </cell>
          <cell r="O1456">
            <v>79.170926795339938</v>
          </cell>
        </row>
        <row r="1457">
          <cell r="F1457">
            <v>163203</v>
          </cell>
          <cell r="G1457" t="str">
            <v xml:space="preserve">11 KV BAHURUPA                </v>
          </cell>
          <cell r="H1457" t="str">
            <v xml:space="preserve">JGY </v>
          </cell>
          <cell r="I1457" t="str">
            <v>LT</v>
          </cell>
          <cell r="J1457">
            <v>9.86</v>
          </cell>
          <cell r="K1457">
            <v>64.180000000000007</v>
          </cell>
          <cell r="L1457">
            <v>3.3260999999999998</v>
          </cell>
          <cell r="M1457">
            <v>1.6807259999999999</v>
          </cell>
          <cell r="N1457">
            <v>1.6453739999999999</v>
          </cell>
          <cell r="O1457">
            <v>49.468566789934158</v>
          </cell>
        </row>
        <row r="1458">
          <cell r="F1458">
            <v>163204</v>
          </cell>
          <cell r="G1458" t="str">
            <v xml:space="preserve">11 KV NIMBHORA                </v>
          </cell>
          <cell r="H1458" t="str">
            <v>ADOM</v>
          </cell>
          <cell r="I1458" t="str">
            <v>LT</v>
          </cell>
          <cell r="J1458">
            <v>29.24</v>
          </cell>
          <cell r="K1458">
            <v>78.12</v>
          </cell>
          <cell r="L1458">
            <v>0</v>
          </cell>
          <cell r="M1458">
            <v>0</v>
          </cell>
          <cell r="N1458">
            <v>0</v>
          </cell>
          <cell r="O1458">
            <v>0</v>
          </cell>
        </row>
        <row r="1459">
          <cell r="F1459">
            <v>163205</v>
          </cell>
          <cell r="G1459" t="str">
            <v xml:space="preserve">11KV SATOLA                   </v>
          </cell>
          <cell r="H1459" t="str">
            <v>ADOM</v>
          </cell>
          <cell r="I1459" t="str">
            <v>LT</v>
          </cell>
          <cell r="J1459">
            <v>12</v>
          </cell>
          <cell r="K1459">
            <v>0</v>
          </cell>
          <cell r="L1459">
            <v>0</v>
          </cell>
          <cell r="M1459">
            <v>0</v>
          </cell>
          <cell r="N1459">
            <v>0</v>
          </cell>
          <cell r="O1459">
            <v>0</v>
          </cell>
        </row>
        <row r="1460">
          <cell r="F1460">
            <v>163301</v>
          </cell>
          <cell r="G1460" t="str">
            <v xml:space="preserve">SHITAL                        </v>
          </cell>
          <cell r="H1460" t="str">
            <v>INDU</v>
          </cell>
          <cell r="I1460" t="str">
            <v>MX</v>
          </cell>
          <cell r="J1460">
            <v>5.64</v>
          </cell>
          <cell r="K1460">
            <v>3.39</v>
          </cell>
          <cell r="L1460">
            <v>6.7144000000000004</v>
          </cell>
          <cell r="M1460">
            <v>6.1830400000000001</v>
          </cell>
          <cell r="N1460">
            <v>0.53136000000000005</v>
          </cell>
          <cell r="O1460">
            <v>7.9137376385082803</v>
          </cell>
        </row>
        <row r="1461">
          <cell r="F1461">
            <v>163302</v>
          </cell>
          <cell r="G1461" t="str">
            <v xml:space="preserve">MANEKPORE                     </v>
          </cell>
          <cell r="H1461" t="str">
            <v>ADOM</v>
          </cell>
          <cell r="I1461" t="str">
            <v>LT</v>
          </cell>
          <cell r="J1461">
            <v>20.03</v>
          </cell>
          <cell r="K1461">
            <v>10.44</v>
          </cell>
          <cell r="L1461">
            <v>0.17025999999999999</v>
          </cell>
          <cell r="M1461">
            <v>0.12503300000000001</v>
          </cell>
          <cell r="N1461">
            <v>4.5227000000000003E-2</v>
          </cell>
          <cell r="O1461">
            <v>26.563491131211087</v>
          </cell>
        </row>
        <row r="1462">
          <cell r="F1462">
            <v>163303</v>
          </cell>
          <cell r="G1462" t="str">
            <v xml:space="preserve">DONJA                         </v>
          </cell>
          <cell r="H1462" t="str">
            <v>ADOM</v>
          </cell>
          <cell r="I1462" t="str">
            <v>LT</v>
          </cell>
          <cell r="J1462">
            <v>8.5299999999999994</v>
          </cell>
          <cell r="K1462">
            <v>-86.98</v>
          </cell>
          <cell r="L1462">
            <v>0.97870000000000001</v>
          </cell>
          <cell r="M1462">
            <v>1.512899</v>
          </cell>
          <cell r="N1462">
            <v>-0.53419899999999998</v>
          </cell>
          <cell r="O1462">
            <v>-54.58250740778584</v>
          </cell>
        </row>
        <row r="1463">
          <cell r="F1463">
            <v>163304</v>
          </cell>
          <cell r="G1463" t="str">
            <v xml:space="preserve">RANKUVA NEW                   </v>
          </cell>
          <cell r="H1463" t="str">
            <v xml:space="preserve">JGY </v>
          </cell>
          <cell r="I1463" t="str">
            <v>MX</v>
          </cell>
          <cell r="J1463">
            <v>17.45</v>
          </cell>
          <cell r="K1463">
            <v>27.75</v>
          </cell>
          <cell r="L1463">
            <v>3.439473</v>
          </cell>
          <cell r="M1463">
            <v>2.8413979999999999</v>
          </cell>
          <cell r="N1463">
            <v>0.59807500000000002</v>
          </cell>
          <cell r="O1463">
            <v>17.388565050517915</v>
          </cell>
        </row>
        <row r="1464">
          <cell r="F1464">
            <v>163305</v>
          </cell>
          <cell r="G1464" t="str">
            <v xml:space="preserve">KUKERI                        </v>
          </cell>
          <cell r="H1464" t="str">
            <v>ADOM</v>
          </cell>
          <cell r="I1464" t="str">
            <v>MX</v>
          </cell>
          <cell r="J1464">
            <v>21.94</v>
          </cell>
          <cell r="K1464">
            <v>-67.64</v>
          </cell>
          <cell r="L1464">
            <v>0.86280000000000001</v>
          </cell>
          <cell r="M1464">
            <v>1.550152</v>
          </cell>
          <cell r="N1464">
            <v>-0.68735199999999996</v>
          </cell>
          <cell r="O1464">
            <v>-79.665275846082523</v>
          </cell>
        </row>
        <row r="1465">
          <cell r="F1465">
            <v>163306</v>
          </cell>
          <cell r="G1465" t="str">
            <v xml:space="preserve">SURKHAI                       </v>
          </cell>
          <cell r="H1465" t="str">
            <v xml:space="preserve">JGY </v>
          </cell>
          <cell r="I1465" t="str">
            <v>MX</v>
          </cell>
          <cell r="J1465">
            <v>18.239999999999998</v>
          </cell>
          <cell r="K1465">
            <v>58.52</v>
          </cell>
          <cell r="L1465">
            <v>3.0793499999999998</v>
          </cell>
          <cell r="M1465">
            <v>1.8167690000000001</v>
          </cell>
          <cell r="N1465">
            <v>1.262581</v>
          </cell>
          <cell r="O1465">
            <v>41.001542533326841</v>
          </cell>
        </row>
        <row r="1466">
          <cell r="F1466">
            <v>163307</v>
          </cell>
          <cell r="G1466" t="str">
            <v xml:space="preserve">RETHWANIYA                    </v>
          </cell>
          <cell r="H1466" t="str">
            <v xml:space="preserve">JGY </v>
          </cell>
          <cell r="I1466" t="str">
            <v>MX</v>
          </cell>
          <cell r="J1466">
            <v>23.08</v>
          </cell>
          <cell r="K1466">
            <v>0</v>
          </cell>
          <cell r="L1466">
            <v>0.17552000000000001</v>
          </cell>
          <cell r="M1466">
            <v>0.14951600000000001</v>
          </cell>
          <cell r="N1466">
            <v>2.6003999999999999E-2</v>
          </cell>
          <cell r="O1466">
            <v>14.815405651777576</v>
          </cell>
        </row>
        <row r="1467">
          <cell r="F1467">
            <v>163401</v>
          </cell>
          <cell r="G1467" t="str">
            <v xml:space="preserve">SULIYA                        </v>
          </cell>
          <cell r="H1467" t="str">
            <v xml:space="preserve">JGY </v>
          </cell>
          <cell r="I1467" t="str">
            <v>LT</v>
          </cell>
          <cell r="J1467">
            <v>11.75</v>
          </cell>
          <cell r="K1467">
            <v>74.430000000000007</v>
          </cell>
          <cell r="L1467">
            <v>1.94146</v>
          </cell>
          <cell r="M1467">
            <v>0.56768700000000005</v>
          </cell>
          <cell r="N1467">
            <v>1.3737729999999999</v>
          </cell>
          <cell r="O1467">
            <v>70.759789024754568</v>
          </cell>
        </row>
        <row r="1468">
          <cell r="F1468">
            <v>163402</v>
          </cell>
          <cell r="G1468" t="str">
            <v xml:space="preserve">KOLVERA                       </v>
          </cell>
          <cell r="H1468" t="str">
            <v xml:space="preserve">JGY </v>
          </cell>
          <cell r="I1468" t="str">
            <v>LT</v>
          </cell>
          <cell r="J1468">
            <v>13.39</v>
          </cell>
          <cell r="K1468">
            <v>40.770000000000003</v>
          </cell>
          <cell r="L1468">
            <v>0.90576000000000001</v>
          </cell>
          <cell r="M1468">
            <v>0.45843699999999998</v>
          </cell>
          <cell r="N1468">
            <v>0.44732300000000003</v>
          </cell>
          <cell r="O1468">
            <v>49.386482070305597</v>
          </cell>
        </row>
        <row r="1469">
          <cell r="F1469">
            <v>163403</v>
          </cell>
          <cell r="G1469" t="str">
            <v xml:space="preserve">CHEPA                         </v>
          </cell>
          <cell r="H1469" t="str">
            <v xml:space="preserve">JGY </v>
          </cell>
          <cell r="I1469" t="str">
            <v>LT</v>
          </cell>
          <cell r="J1469">
            <v>12.27</v>
          </cell>
          <cell r="K1469">
            <v>47.37</v>
          </cell>
          <cell r="L1469">
            <v>0.38607000000000002</v>
          </cell>
          <cell r="M1469">
            <v>0.212612</v>
          </cell>
          <cell r="N1469">
            <v>0.173458</v>
          </cell>
          <cell r="O1469">
            <v>44.929157924728678</v>
          </cell>
        </row>
        <row r="1470">
          <cell r="F1470">
            <v>163404</v>
          </cell>
          <cell r="G1470" t="str">
            <v xml:space="preserve">ASLONA                        </v>
          </cell>
          <cell r="H1470" t="str">
            <v xml:space="preserve">JGY </v>
          </cell>
          <cell r="I1470" t="str">
            <v>LT</v>
          </cell>
          <cell r="J1470">
            <v>18.79</v>
          </cell>
          <cell r="K1470">
            <v>77.760000000000005</v>
          </cell>
          <cell r="L1470">
            <v>0.98594000000000004</v>
          </cell>
          <cell r="M1470">
            <v>0.24614</v>
          </cell>
          <cell r="N1470">
            <v>0.73980000000000001</v>
          </cell>
          <cell r="O1470">
            <v>75.034991987342025</v>
          </cell>
        </row>
        <row r="1471">
          <cell r="F1471">
            <v>163405</v>
          </cell>
          <cell r="G1471" t="str">
            <v xml:space="preserve">11 KV KARJUN                  </v>
          </cell>
          <cell r="H1471" t="str">
            <v>ADOM</v>
          </cell>
          <cell r="I1471" t="str">
            <v>MX</v>
          </cell>
          <cell r="J1471">
            <v>39.39</v>
          </cell>
          <cell r="K1471">
            <v>-466.32</v>
          </cell>
          <cell r="L1471">
            <v>2.087E-2</v>
          </cell>
          <cell r="M1471">
            <v>7.4856000000000006E-2</v>
          </cell>
          <cell r="N1471">
            <v>-5.3985999999999999E-2</v>
          </cell>
          <cell r="O1471">
            <v>-258.67752755150934</v>
          </cell>
        </row>
        <row r="1472">
          <cell r="F1472">
            <v>163406</v>
          </cell>
          <cell r="G1472" t="str">
            <v xml:space="preserve">LIKHVAD                       </v>
          </cell>
          <cell r="H1472" t="str">
            <v>ADOM</v>
          </cell>
          <cell r="I1472" t="str">
            <v>MX</v>
          </cell>
          <cell r="J1472">
            <v>40.520000000000003</v>
          </cell>
          <cell r="K1472">
            <v>39.049999999999997</v>
          </cell>
          <cell r="L1472">
            <v>3.1370000000000002E-2</v>
          </cell>
          <cell r="M1472">
            <v>1.5980999999999999E-2</v>
          </cell>
          <cell r="N1472">
            <v>1.5389E-2</v>
          </cell>
          <cell r="O1472">
            <v>49.056423334395923</v>
          </cell>
        </row>
        <row r="1473">
          <cell r="F1473">
            <v>163501</v>
          </cell>
          <cell r="G1473" t="str">
            <v xml:space="preserve">MAHUVAS JGY                   </v>
          </cell>
          <cell r="H1473" t="str">
            <v xml:space="preserve">JGY </v>
          </cell>
          <cell r="I1473" t="str">
            <v>LT</v>
          </cell>
          <cell r="J1473">
            <v>16.5</v>
          </cell>
          <cell r="K1473">
            <v>55</v>
          </cell>
          <cell r="L1473">
            <v>3.5977199999999998</v>
          </cell>
          <cell r="M1473">
            <v>1.7754380000000001</v>
          </cell>
          <cell r="N1473">
            <v>1.822282</v>
          </cell>
          <cell r="O1473">
            <v>50.651023425947542</v>
          </cell>
        </row>
        <row r="1474">
          <cell r="F1474">
            <v>163502</v>
          </cell>
          <cell r="G1474" t="str">
            <v xml:space="preserve">SITAPUR                       </v>
          </cell>
          <cell r="H1474" t="str">
            <v>ADOM</v>
          </cell>
          <cell r="I1474" t="str">
            <v>LT</v>
          </cell>
          <cell r="J1474">
            <v>9.9</v>
          </cell>
          <cell r="K1474">
            <v>13.81</v>
          </cell>
          <cell r="L1474">
            <v>1.79834</v>
          </cell>
          <cell r="M1474">
            <v>1.5582640000000001</v>
          </cell>
          <cell r="N1474">
            <v>0.24007600000000001</v>
          </cell>
          <cell r="O1474">
            <v>13.349867099658574</v>
          </cell>
        </row>
        <row r="1475">
          <cell r="F1475">
            <v>163503</v>
          </cell>
          <cell r="G1475" t="str">
            <v xml:space="preserve">BILMODA                       </v>
          </cell>
          <cell r="H1475" t="str">
            <v xml:space="preserve">JGY </v>
          </cell>
          <cell r="I1475" t="str">
            <v>LT</v>
          </cell>
          <cell r="J1475">
            <v>24.4</v>
          </cell>
          <cell r="K1475">
            <v>67.63</v>
          </cell>
          <cell r="L1475">
            <v>3.6086429999999998</v>
          </cell>
          <cell r="M1475">
            <v>1.391918</v>
          </cell>
          <cell r="N1475">
            <v>2.2167249999999998</v>
          </cell>
          <cell r="O1475">
            <v>61.42821553697609</v>
          </cell>
        </row>
        <row r="1476">
          <cell r="F1476">
            <v>163504</v>
          </cell>
          <cell r="G1476" t="str">
            <v xml:space="preserve">AMBAPANI                      </v>
          </cell>
          <cell r="H1476" t="str">
            <v>ADOM</v>
          </cell>
          <cell r="I1476" t="str">
            <v>LT</v>
          </cell>
          <cell r="J1476">
            <v>19</v>
          </cell>
          <cell r="K1476">
            <v>15.56</v>
          </cell>
          <cell r="L1476">
            <v>0.74636999999999998</v>
          </cell>
          <cell r="M1476">
            <v>0.58537399999999995</v>
          </cell>
          <cell r="N1476">
            <v>0.160996</v>
          </cell>
          <cell r="O1476">
            <v>21.570534721384835</v>
          </cell>
        </row>
        <row r="1477">
          <cell r="F1477">
            <v>163601</v>
          </cell>
          <cell r="G1477" t="str">
            <v xml:space="preserve">11 KV SHIVCITY                </v>
          </cell>
          <cell r="H1477" t="str">
            <v>INDU</v>
          </cell>
          <cell r="I1477" t="str">
            <v>MX</v>
          </cell>
          <cell r="J1477">
            <v>7.8</v>
          </cell>
          <cell r="K1477">
            <v>2</v>
          </cell>
          <cell r="L1477">
            <v>12.22414</v>
          </cell>
          <cell r="M1477">
            <v>11.359093</v>
          </cell>
          <cell r="N1477">
            <v>0.86504700000000001</v>
          </cell>
          <cell r="O1477">
            <v>7.0765468981867024</v>
          </cell>
        </row>
        <row r="1478">
          <cell r="F1478">
            <v>163602</v>
          </cell>
          <cell r="G1478" t="str">
            <v xml:space="preserve">11 KV OHM                     </v>
          </cell>
          <cell r="H1478" t="str">
            <v>INDU</v>
          </cell>
          <cell r="I1478" t="str">
            <v>MX</v>
          </cell>
          <cell r="J1478">
            <v>9.2899999999999991</v>
          </cell>
          <cell r="K1478">
            <v>1.1299999999999999</v>
          </cell>
          <cell r="L1478">
            <v>28.515360000000001</v>
          </cell>
          <cell r="M1478">
            <v>26.560634</v>
          </cell>
          <cell r="N1478">
            <v>1.954726</v>
          </cell>
          <cell r="O1478">
            <v>6.8549932387316872</v>
          </cell>
        </row>
        <row r="1479">
          <cell r="F1479">
            <v>163603</v>
          </cell>
          <cell r="G1479" t="str">
            <v xml:space="preserve">11 KV UBHAL                   </v>
          </cell>
          <cell r="H1479" t="str">
            <v>ADOM</v>
          </cell>
          <cell r="I1479" t="str">
            <v>LT</v>
          </cell>
          <cell r="J1479">
            <v>5.58</v>
          </cell>
          <cell r="K1479">
            <v>21.76</v>
          </cell>
          <cell r="L1479">
            <v>4.2602200000000003</v>
          </cell>
          <cell r="M1479">
            <v>2.5798049999999999</v>
          </cell>
          <cell r="N1479">
            <v>1.680415</v>
          </cell>
          <cell r="O1479">
            <v>39.444324471506164</v>
          </cell>
        </row>
        <row r="1480">
          <cell r="F1480">
            <v>163604</v>
          </cell>
          <cell r="G1480" t="str">
            <v xml:space="preserve">11 KV PARAB JGY               </v>
          </cell>
          <cell r="H1480" t="str">
            <v xml:space="preserve">JGY </v>
          </cell>
          <cell r="I1480" t="str">
            <v>LT</v>
          </cell>
          <cell r="J1480">
            <v>7.53</v>
          </cell>
          <cell r="K1480">
            <v>0.06</v>
          </cell>
          <cell r="L1480">
            <v>6.7119799999999996</v>
          </cell>
          <cell r="M1480">
            <v>5.5600740000000002</v>
          </cell>
          <cell r="N1480">
            <v>1.1519060000000001</v>
          </cell>
          <cell r="O1480">
            <v>17.161940291836387</v>
          </cell>
        </row>
        <row r="1481">
          <cell r="F1481">
            <v>163605</v>
          </cell>
          <cell r="G1481" t="str">
            <v xml:space="preserve">11 KV MORTHAN                 </v>
          </cell>
          <cell r="H1481" t="str">
            <v>ADOM</v>
          </cell>
          <cell r="I1481" t="str">
            <v>LT</v>
          </cell>
          <cell r="J1481">
            <v>9.33</v>
          </cell>
          <cell r="K1481">
            <v>4.4400000000000004</v>
          </cell>
          <cell r="L1481">
            <v>5.62392</v>
          </cell>
          <cell r="M1481">
            <v>4.6341760000000001</v>
          </cell>
          <cell r="N1481">
            <v>0.98974399999999996</v>
          </cell>
          <cell r="O1481">
            <v>17.598827863838746</v>
          </cell>
        </row>
        <row r="1482">
          <cell r="F1482">
            <v>163606</v>
          </cell>
          <cell r="G1482" t="str">
            <v xml:space="preserve">11 KV MILAN                   </v>
          </cell>
          <cell r="H1482" t="str">
            <v>INDU</v>
          </cell>
          <cell r="I1482" t="str">
            <v>LT</v>
          </cell>
          <cell r="J1482">
            <v>5.14</v>
          </cell>
          <cell r="K1482">
            <v>1.18</v>
          </cell>
          <cell r="L1482">
            <v>16.571639999999999</v>
          </cell>
          <cell r="M1482">
            <v>15.426335999999999</v>
          </cell>
          <cell r="N1482">
            <v>1.1453040000000001</v>
          </cell>
          <cell r="O1482">
            <v>6.9112290636291878</v>
          </cell>
        </row>
        <row r="1483">
          <cell r="F1483">
            <v>163607</v>
          </cell>
          <cell r="G1483" t="str">
            <v xml:space="preserve">11 KV SUKHRAM                 </v>
          </cell>
          <cell r="H1483" t="str">
            <v>INDU</v>
          </cell>
          <cell r="I1483" t="str">
            <v>LT</v>
          </cell>
          <cell r="J1483">
            <v>9.3699999999999992</v>
          </cell>
          <cell r="K1483">
            <v>1.01</v>
          </cell>
          <cell r="L1483">
            <v>2.9018600000000001</v>
          </cell>
          <cell r="M1483">
            <v>2.700002</v>
          </cell>
          <cell r="N1483">
            <v>0.20185800000000001</v>
          </cell>
          <cell r="O1483">
            <v>6.9561591530949114</v>
          </cell>
        </row>
        <row r="1484">
          <cell r="F1484">
            <v>163608</v>
          </cell>
          <cell r="G1484" t="str">
            <v xml:space="preserve">11KV SADGURU                  </v>
          </cell>
          <cell r="H1484" t="str">
            <v>INDU</v>
          </cell>
          <cell r="I1484" t="str">
            <v>LT</v>
          </cell>
          <cell r="J1484">
            <v>7.75</v>
          </cell>
          <cell r="K1484">
            <v>0</v>
          </cell>
          <cell r="L1484">
            <v>7.8002799999999999</v>
          </cell>
          <cell r="M1484">
            <v>7.2623870000000004</v>
          </cell>
          <cell r="N1484">
            <v>0.53789299999999995</v>
          </cell>
          <cell r="O1484">
            <v>6.8958165604311636</v>
          </cell>
        </row>
        <row r="1485">
          <cell r="F1485">
            <v>163609</v>
          </cell>
          <cell r="G1485" t="str">
            <v xml:space="preserve">11KV SHAKTI                   </v>
          </cell>
          <cell r="H1485" t="str">
            <v>INDU</v>
          </cell>
          <cell r="I1485" t="str">
            <v>LT</v>
          </cell>
          <cell r="J1485">
            <v>2.56</v>
          </cell>
          <cell r="K1485">
            <v>0</v>
          </cell>
          <cell r="L1485">
            <v>2.7121400000000002</v>
          </cell>
          <cell r="M1485">
            <v>2.542783</v>
          </cell>
          <cell r="N1485">
            <v>0.16935700000000001</v>
          </cell>
          <cell r="O1485">
            <v>6.244404787363484</v>
          </cell>
        </row>
        <row r="1486">
          <cell r="F1486">
            <v>163701</v>
          </cell>
          <cell r="G1486" t="str">
            <v xml:space="preserve">AGYARI JGY                    </v>
          </cell>
          <cell r="H1486" t="str">
            <v xml:space="preserve">JGY </v>
          </cell>
          <cell r="I1486" t="str">
            <v>LT</v>
          </cell>
          <cell r="J1486">
            <v>23.64</v>
          </cell>
          <cell r="K1486">
            <v>24.68</v>
          </cell>
          <cell r="L1486">
            <v>3.3990499999999999</v>
          </cell>
          <cell r="M1486">
            <v>2.4475560000000001</v>
          </cell>
          <cell r="N1486">
            <v>0.95149399999999995</v>
          </cell>
          <cell r="O1486">
            <v>27.992939203601008</v>
          </cell>
        </row>
        <row r="1487">
          <cell r="F1487">
            <v>163702</v>
          </cell>
          <cell r="G1487" t="str">
            <v xml:space="preserve">KIKARLA                       </v>
          </cell>
          <cell r="H1487" t="str">
            <v xml:space="preserve">JGY </v>
          </cell>
          <cell r="I1487" t="str">
            <v>LT</v>
          </cell>
          <cell r="J1487">
            <v>19.64</v>
          </cell>
          <cell r="K1487">
            <v>24.46</v>
          </cell>
          <cell r="L1487">
            <v>1.60968</v>
          </cell>
          <cell r="M1487">
            <v>1.131955</v>
          </cell>
          <cell r="N1487">
            <v>0.47772500000000001</v>
          </cell>
          <cell r="O1487">
            <v>29.678259032851251</v>
          </cell>
        </row>
        <row r="1488">
          <cell r="F1488">
            <v>163703</v>
          </cell>
          <cell r="G1488" t="str">
            <v xml:space="preserve">GANGAJI                       </v>
          </cell>
          <cell r="H1488" t="str">
            <v xml:space="preserve">JGY </v>
          </cell>
          <cell r="I1488" t="str">
            <v>LT</v>
          </cell>
          <cell r="J1488">
            <v>10.8</v>
          </cell>
          <cell r="K1488">
            <v>25.38</v>
          </cell>
          <cell r="L1488">
            <v>3.1451600000000002</v>
          </cell>
          <cell r="M1488">
            <v>2.2643149999999999</v>
          </cell>
          <cell r="N1488">
            <v>0.88084499999999999</v>
          </cell>
          <cell r="O1488">
            <v>28.006365335944754</v>
          </cell>
        </row>
        <row r="1489">
          <cell r="F1489">
            <v>163704</v>
          </cell>
          <cell r="G1489" t="str">
            <v xml:space="preserve">KOLAK                         </v>
          </cell>
          <cell r="H1489" t="str">
            <v xml:space="preserve">JGY </v>
          </cell>
          <cell r="I1489" t="str">
            <v>LT</v>
          </cell>
          <cell r="J1489">
            <v>18.52</v>
          </cell>
          <cell r="K1489">
            <v>26.27</v>
          </cell>
          <cell r="L1489">
            <v>1.77942</v>
          </cell>
          <cell r="M1489">
            <v>1.2108380000000001</v>
          </cell>
          <cell r="N1489">
            <v>0.56858200000000003</v>
          </cell>
          <cell r="O1489">
            <v>31.953220712366949</v>
          </cell>
        </row>
        <row r="1490">
          <cell r="F1490">
            <v>163705</v>
          </cell>
          <cell r="G1490" t="str">
            <v xml:space="preserve">KALASAR                       </v>
          </cell>
          <cell r="H1490" t="str">
            <v>ADOM</v>
          </cell>
          <cell r="I1490" t="str">
            <v>LT</v>
          </cell>
          <cell r="J1490">
            <v>9.52</v>
          </cell>
          <cell r="K1490">
            <v>-171.07</v>
          </cell>
          <cell r="L1490">
            <v>7.5319999999999998E-2</v>
          </cell>
          <cell r="M1490">
            <v>0.29846699999999998</v>
          </cell>
          <cell r="N1490">
            <v>-0.22314700000000001</v>
          </cell>
          <cell r="O1490">
            <v>-296.26526818906001</v>
          </cell>
        </row>
        <row r="1491">
          <cell r="F1491">
            <v>163801</v>
          </cell>
          <cell r="G1491" t="str">
            <v xml:space="preserve">MENDHAR                       </v>
          </cell>
          <cell r="H1491" t="str">
            <v>INDU</v>
          </cell>
          <cell r="I1491" t="str">
            <v>LT</v>
          </cell>
          <cell r="J1491">
            <v>10.7</v>
          </cell>
          <cell r="K1491">
            <v>3.36</v>
          </cell>
          <cell r="L1491">
            <v>2.0567000000000002</v>
          </cell>
          <cell r="M1491">
            <v>2.040527</v>
          </cell>
          <cell r="N1491">
            <v>1.6173E-2</v>
          </cell>
          <cell r="O1491">
            <v>0.78635678514124574</v>
          </cell>
        </row>
        <row r="1492">
          <cell r="F1492">
            <v>163802</v>
          </cell>
          <cell r="G1492" t="str">
            <v xml:space="preserve">LUSWADA                       </v>
          </cell>
          <cell r="H1492" t="str">
            <v>ADOM</v>
          </cell>
          <cell r="I1492" t="str">
            <v>LT</v>
          </cell>
          <cell r="J1492">
            <v>5.4</v>
          </cell>
          <cell r="K1492">
            <v>-182.52</v>
          </cell>
          <cell r="L1492">
            <v>9.1230000000000006E-2</v>
          </cell>
          <cell r="M1492">
            <v>0.31191099999999999</v>
          </cell>
          <cell r="N1492">
            <v>-0.22068099999999999</v>
          </cell>
          <cell r="O1492">
            <v>-241.89520990902116</v>
          </cell>
        </row>
        <row r="1493">
          <cell r="F1493">
            <v>163803</v>
          </cell>
          <cell r="G1493" t="str">
            <v xml:space="preserve">AQUA                          </v>
          </cell>
          <cell r="H1493" t="str">
            <v>INDU</v>
          </cell>
          <cell r="I1493" t="str">
            <v>MX</v>
          </cell>
          <cell r="J1493">
            <v>0.6</v>
          </cell>
          <cell r="K1493">
            <v>0.91</v>
          </cell>
          <cell r="L1493">
            <v>3.03</v>
          </cell>
          <cell r="M1493">
            <v>2.954968</v>
          </cell>
          <cell r="N1493">
            <v>7.5032000000000001E-2</v>
          </cell>
          <cell r="O1493">
            <v>2.4763036303630361</v>
          </cell>
        </row>
        <row r="1494">
          <cell r="F1494">
            <v>163804</v>
          </cell>
          <cell r="G1494" t="str">
            <v xml:space="preserve">MARINE LINE                   </v>
          </cell>
          <cell r="H1494" t="str">
            <v>INDU</v>
          </cell>
          <cell r="I1494" t="str">
            <v>LT</v>
          </cell>
          <cell r="J1494">
            <v>5.7</v>
          </cell>
          <cell r="K1494">
            <v>-0.09</v>
          </cell>
          <cell r="L1494">
            <v>2.1278999999999999</v>
          </cell>
          <cell r="M1494">
            <v>2.1089820000000001</v>
          </cell>
          <cell r="N1494">
            <v>1.8918000000000001E-2</v>
          </cell>
          <cell r="O1494">
            <v>0.88904553785422247</v>
          </cell>
        </row>
        <row r="1495">
          <cell r="F1495">
            <v>163901</v>
          </cell>
          <cell r="G1495" t="str">
            <v xml:space="preserve">11 KV NAGESHWAR               </v>
          </cell>
          <cell r="H1495" t="str">
            <v xml:space="preserve">JGY </v>
          </cell>
          <cell r="I1495" t="str">
            <v>LT</v>
          </cell>
          <cell r="J1495">
            <v>16.52</v>
          </cell>
          <cell r="K1495">
            <v>17.79</v>
          </cell>
          <cell r="L1495">
            <v>10.518765999999999</v>
          </cell>
          <cell r="M1495">
            <v>8.4576779999999996</v>
          </cell>
          <cell r="N1495">
            <v>2.0610879999999998</v>
          </cell>
          <cell r="O1495">
            <v>19.594389684113136</v>
          </cell>
        </row>
        <row r="1496">
          <cell r="F1496">
            <v>163902</v>
          </cell>
          <cell r="G1496" t="str">
            <v xml:space="preserve">11 KV AVADH JGY               </v>
          </cell>
          <cell r="H1496" t="str">
            <v xml:space="preserve">JGY </v>
          </cell>
          <cell r="I1496" t="str">
            <v>LT</v>
          </cell>
          <cell r="J1496">
            <v>5.54</v>
          </cell>
          <cell r="K1496">
            <v>30.07</v>
          </cell>
          <cell r="L1496">
            <v>3.4588999999999999</v>
          </cell>
          <cell r="M1496">
            <v>2.4015529999999998</v>
          </cell>
          <cell r="N1496">
            <v>1.057347</v>
          </cell>
          <cell r="O1496">
            <v>30.568880279857758</v>
          </cell>
        </row>
        <row r="1497">
          <cell r="F1497">
            <v>163903</v>
          </cell>
          <cell r="G1497" t="str">
            <v xml:space="preserve">11 KV RAMPURA                 </v>
          </cell>
          <cell r="H1497" t="str">
            <v>ADOM</v>
          </cell>
          <cell r="I1497" t="str">
            <v>LT</v>
          </cell>
          <cell r="J1497">
            <v>6.46</v>
          </cell>
          <cell r="K1497">
            <v>-13.12</v>
          </cell>
          <cell r="L1497">
            <v>0.5474</v>
          </cell>
          <cell r="M1497">
            <v>0.51246499999999995</v>
          </cell>
          <cell r="N1497">
            <v>3.4935000000000001E-2</v>
          </cell>
          <cell r="O1497">
            <v>6.3819875776397517</v>
          </cell>
        </row>
        <row r="1498">
          <cell r="F1498">
            <v>164001</v>
          </cell>
          <cell r="G1498" t="str">
            <v xml:space="preserve">MODI RESORT                   </v>
          </cell>
          <cell r="H1498" t="str">
            <v xml:space="preserve">JGY </v>
          </cell>
          <cell r="I1498" t="str">
            <v>LT</v>
          </cell>
          <cell r="J1498">
            <v>19.559999999999999</v>
          </cell>
          <cell r="K1498">
            <v>12.47</v>
          </cell>
          <cell r="L1498">
            <v>3.6474009999999999</v>
          </cell>
          <cell r="M1498">
            <v>2.9939740000000001</v>
          </cell>
          <cell r="N1498">
            <v>0.65342699999999998</v>
          </cell>
          <cell r="O1498">
            <v>17.914865955237715</v>
          </cell>
        </row>
        <row r="1499">
          <cell r="F1499">
            <v>164002</v>
          </cell>
          <cell r="G1499" t="str">
            <v xml:space="preserve">BHINAR JGY                    </v>
          </cell>
          <cell r="H1499" t="str">
            <v xml:space="preserve">JGY </v>
          </cell>
          <cell r="I1499" t="str">
            <v>LT</v>
          </cell>
          <cell r="J1499">
            <v>5.23</v>
          </cell>
          <cell r="K1499">
            <v>8</v>
          </cell>
          <cell r="L1499">
            <v>3.0836999999999999</v>
          </cell>
          <cell r="M1499">
            <v>2.9081190000000001</v>
          </cell>
          <cell r="N1499">
            <v>0.17558099999999999</v>
          </cell>
          <cell r="O1499">
            <v>5.6938418134059736</v>
          </cell>
        </row>
        <row r="1500">
          <cell r="F1500">
            <v>164003</v>
          </cell>
          <cell r="G1500" t="str">
            <v xml:space="preserve">PARUJAN                       </v>
          </cell>
          <cell r="H1500" t="str">
            <v>ADOM</v>
          </cell>
          <cell r="I1500" t="str">
            <v>LT</v>
          </cell>
          <cell r="J1500">
            <v>20.97</v>
          </cell>
          <cell r="K1500">
            <v>11.79</v>
          </cell>
          <cell r="L1500">
            <v>0.90249999999999997</v>
          </cell>
          <cell r="M1500">
            <v>0.92816600000000005</v>
          </cell>
          <cell r="N1500">
            <v>-2.5666000000000001E-2</v>
          </cell>
          <cell r="O1500">
            <v>-2.8438781163434905</v>
          </cell>
        </row>
        <row r="1501">
          <cell r="F1501">
            <v>164004</v>
          </cell>
          <cell r="G1501" t="str">
            <v xml:space="preserve">DEEPLA                        </v>
          </cell>
          <cell r="H1501" t="str">
            <v>INDU</v>
          </cell>
          <cell r="I1501" t="str">
            <v>LT</v>
          </cell>
          <cell r="J1501">
            <v>7.2</v>
          </cell>
          <cell r="K1501">
            <v>6.48</v>
          </cell>
          <cell r="L1501">
            <v>4.6757</v>
          </cell>
          <cell r="M1501">
            <v>4.6002409999999996</v>
          </cell>
          <cell r="N1501">
            <v>7.5458999999999998E-2</v>
          </cell>
          <cell r="O1501">
            <v>1.6138546100049191</v>
          </cell>
        </row>
        <row r="1502">
          <cell r="F1502">
            <v>164005</v>
          </cell>
          <cell r="G1502" t="str">
            <v xml:space="preserve">MACHHAD ZINGA FARM            </v>
          </cell>
          <cell r="H1502" t="str">
            <v>INDU</v>
          </cell>
          <cell r="I1502" t="str">
            <v>MX</v>
          </cell>
          <cell r="J1502">
            <v>10.37</v>
          </cell>
          <cell r="K1502">
            <v>8.6</v>
          </cell>
          <cell r="L1502">
            <v>4.4039999999999999</v>
          </cell>
          <cell r="M1502">
            <v>4.1789690000000004</v>
          </cell>
          <cell r="N1502">
            <v>0.22503100000000001</v>
          </cell>
          <cell r="O1502">
            <v>5.1096957311534972</v>
          </cell>
        </row>
        <row r="1503">
          <cell r="F1503">
            <v>170101</v>
          </cell>
          <cell r="G1503" t="str">
            <v xml:space="preserve">11KV BORI JGY                 </v>
          </cell>
          <cell r="H1503" t="str">
            <v xml:space="preserve">JGY </v>
          </cell>
          <cell r="I1503" t="str">
            <v>LT</v>
          </cell>
          <cell r="J1503">
            <v>10.63</v>
          </cell>
          <cell r="K1503">
            <v>42.55</v>
          </cell>
          <cell r="L1503">
            <v>7.1563999999999997</v>
          </cell>
          <cell r="M1503">
            <v>4.6174600000000003</v>
          </cell>
          <cell r="N1503">
            <v>2.5389400000000002</v>
          </cell>
          <cell r="O1503">
            <v>35.477893913140683</v>
          </cell>
        </row>
        <row r="1504">
          <cell r="F1504">
            <v>170102</v>
          </cell>
          <cell r="G1504" t="str">
            <v xml:space="preserve">11KV KUVADAR AG               </v>
          </cell>
          <cell r="H1504" t="str">
            <v>ADOM</v>
          </cell>
          <cell r="I1504" t="str">
            <v>LT</v>
          </cell>
          <cell r="J1504">
            <v>18.690000000000001</v>
          </cell>
          <cell r="K1504">
            <v>-27.89</v>
          </cell>
          <cell r="L1504">
            <v>0.97219999999999995</v>
          </cell>
          <cell r="M1504">
            <v>1.895316</v>
          </cell>
          <cell r="N1504">
            <v>-0.92311600000000005</v>
          </cell>
          <cell r="O1504">
            <v>-94.951244599876574</v>
          </cell>
        </row>
        <row r="1505">
          <cell r="F1505">
            <v>170103</v>
          </cell>
          <cell r="G1505" t="str">
            <v xml:space="preserve">11KV SITPON JGY               </v>
          </cell>
          <cell r="H1505" t="str">
            <v xml:space="preserve">JGY </v>
          </cell>
          <cell r="I1505" t="str">
            <v>LT</v>
          </cell>
          <cell r="J1505">
            <v>15.65</v>
          </cell>
          <cell r="K1505">
            <v>65.989999999999995</v>
          </cell>
          <cell r="L1505">
            <v>12.9278</v>
          </cell>
          <cell r="M1505">
            <v>4.1173570000000002</v>
          </cell>
          <cell r="N1505">
            <v>8.8104429999999994</v>
          </cell>
          <cell r="O1505">
            <v>68.151139405003178</v>
          </cell>
        </row>
        <row r="1506">
          <cell r="F1506">
            <v>170104</v>
          </cell>
          <cell r="G1506" t="str">
            <v xml:space="preserve">11KV PARKHET AG               </v>
          </cell>
          <cell r="H1506" t="str">
            <v>ADOM</v>
          </cell>
          <cell r="I1506" t="str">
            <v>LT</v>
          </cell>
          <cell r="J1506">
            <v>6.6</v>
          </cell>
          <cell r="K1506">
            <v>-6.82</v>
          </cell>
          <cell r="L1506">
            <v>0.96430000000000005</v>
          </cell>
          <cell r="M1506">
            <v>0.76203100000000001</v>
          </cell>
          <cell r="N1506">
            <v>0.202269</v>
          </cell>
          <cell r="O1506">
            <v>20.975733692834179</v>
          </cell>
        </row>
        <row r="1507">
          <cell r="F1507">
            <v>170105</v>
          </cell>
          <cell r="G1507" t="str">
            <v xml:space="preserve">11KV NABIPUR AG               </v>
          </cell>
          <cell r="H1507" t="str">
            <v>ADOM</v>
          </cell>
          <cell r="I1507" t="str">
            <v>LT</v>
          </cell>
          <cell r="J1507">
            <v>6.52</v>
          </cell>
          <cell r="K1507">
            <v>-33.89</v>
          </cell>
          <cell r="L1507">
            <v>0.82840000000000003</v>
          </cell>
          <cell r="M1507">
            <v>1.410129</v>
          </cell>
          <cell r="N1507">
            <v>-0.58172900000000005</v>
          </cell>
          <cell r="O1507">
            <v>-70.223201352003869</v>
          </cell>
        </row>
        <row r="1508">
          <cell r="F1508">
            <v>170106</v>
          </cell>
          <cell r="G1508" t="str">
            <v xml:space="preserve">11KV ASHMITA JGY              </v>
          </cell>
          <cell r="H1508" t="str">
            <v xml:space="preserve">JGY </v>
          </cell>
          <cell r="I1508" t="str">
            <v>LT</v>
          </cell>
          <cell r="J1508">
            <v>4.68</v>
          </cell>
          <cell r="K1508">
            <v>-24.28</v>
          </cell>
          <cell r="L1508">
            <v>7.3719999999999999</v>
          </cell>
          <cell r="M1508">
            <v>3.7728670000000002</v>
          </cell>
          <cell r="N1508">
            <v>3.5991330000000001</v>
          </cell>
          <cell r="O1508">
            <v>48.821663049376021</v>
          </cell>
        </row>
        <row r="1509">
          <cell r="F1509">
            <v>170201</v>
          </cell>
          <cell r="G1509" t="str">
            <v xml:space="preserve">11KV DEVLA JGY                </v>
          </cell>
          <cell r="H1509" t="str">
            <v xml:space="preserve">JGY </v>
          </cell>
          <cell r="I1509" t="str">
            <v>MX</v>
          </cell>
          <cell r="J1509">
            <v>7.21</v>
          </cell>
          <cell r="K1509">
            <v>33.25</v>
          </cell>
          <cell r="L1509">
            <v>4.7005999999999997</v>
          </cell>
          <cell r="M1509">
            <v>1.9270940000000001</v>
          </cell>
          <cell r="N1509">
            <v>2.7735059999999998</v>
          </cell>
          <cell r="O1509">
            <v>59.003233629749396</v>
          </cell>
        </row>
        <row r="1510">
          <cell r="F1510">
            <v>170202</v>
          </cell>
          <cell r="G1510" t="str">
            <v xml:space="preserve">11KV JALARAM SALT             </v>
          </cell>
          <cell r="H1510" t="str">
            <v>INDU</v>
          </cell>
          <cell r="I1510" t="str">
            <v>MX</v>
          </cell>
          <cell r="J1510">
            <v>5.2</v>
          </cell>
          <cell r="K1510">
            <v>-29.64</v>
          </cell>
          <cell r="L1510">
            <v>4.2610000000000001</v>
          </cell>
          <cell r="M1510">
            <v>3.8331460000000002</v>
          </cell>
          <cell r="N1510">
            <v>0.42785400000000001</v>
          </cell>
          <cell r="O1510">
            <v>10.041164045998592</v>
          </cell>
        </row>
        <row r="1511">
          <cell r="F1511">
            <v>170203</v>
          </cell>
          <cell r="G1511" t="str">
            <v xml:space="preserve">11KV ISLAMPUR JGY             </v>
          </cell>
          <cell r="H1511" t="str">
            <v xml:space="preserve">JGY </v>
          </cell>
          <cell r="I1511" t="str">
            <v>MX</v>
          </cell>
          <cell r="J1511">
            <v>6.19</v>
          </cell>
          <cell r="K1511">
            <v>10.81</v>
          </cell>
          <cell r="L1511">
            <v>3.4155000000000002</v>
          </cell>
          <cell r="M1511">
            <v>1.768904</v>
          </cell>
          <cell r="N1511">
            <v>1.6465959999999999</v>
          </cell>
          <cell r="O1511">
            <v>48.209515444298056</v>
          </cell>
        </row>
        <row r="1512">
          <cell r="F1512">
            <v>170204</v>
          </cell>
          <cell r="G1512" t="str">
            <v xml:space="preserve">11KV PATEL SALT               </v>
          </cell>
          <cell r="H1512" t="str">
            <v>INDU</v>
          </cell>
          <cell r="I1512" t="str">
            <v>MX</v>
          </cell>
          <cell r="J1512">
            <v>4.28</v>
          </cell>
          <cell r="K1512">
            <v>-128.86000000000001</v>
          </cell>
          <cell r="L1512">
            <v>1.9832000000000001</v>
          </cell>
          <cell r="M1512">
            <v>2.1626629999999998</v>
          </cell>
          <cell r="N1512">
            <v>-0.17946300000000001</v>
          </cell>
          <cell r="O1512">
            <v>-9.049162968939088</v>
          </cell>
        </row>
        <row r="1513">
          <cell r="F1513">
            <v>170305</v>
          </cell>
          <cell r="G1513" t="str">
            <v xml:space="preserve">11KV NIKHIL                   </v>
          </cell>
          <cell r="H1513" t="str">
            <v>INDU</v>
          </cell>
          <cell r="I1513" t="str">
            <v>LT</v>
          </cell>
          <cell r="J1513">
            <v>1.78</v>
          </cell>
          <cell r="K1513">
            <v>4.3099999999999996</v>
          </cell>
          <cell r="L1513">
            <v>7.8737000000000004</v>
          </cell>
          <cell r="M1513">
            <v>8.3305330000000009</v>
          </cell>
          <cell r="N1513">
            <v>-0.45683299999999999</v>
          </cell>
          <cell r="O1513">
            <v>-5.8020117606716033</v>
          </cell>
        </row>
        <row r="1514">
          <cell r="F1514">
            <v>170307</v>
          </cell>
          <cell r="G1514" t="str">
            <v xml:space="preserve">11KV JOLVA                    </v>
          </cell>
          <cell r="H1514" t="str">
            <v xml:space="preserve">JGY </v>
          </cell>
          <cell r="I1514" t="str">
            <v>MX</v>
          </cell>
          <cell r="J1514">
            <v>10.99</v>
          </cell>
          <cell r="K1514">
            <v>-0.09</v>
          </cell>
          <cell r="L1514">
            <v>8.2078100000000003</v>
          </cell>
          <cell r="M1514">
            <v>8.2297030000000007</v>
          </cell>
          <cell r="N1514">
            <v>-2.1892999999999999E-2</v>
          </cell>
          <cell r="O1514">
            <v>-0.26673375723853254</v>
          </cell>
        </row>
        <row r="1515">
          <cell r="F1515">
            <v>170311</v>
          </cell>
          <cell r="G1515" t="str">
            <v xml:space="preserve">11KV PHASE-II                 </v>
          </cell>
          <cell r="H1515" t="str">
            <v>INDU</v>
          </cell>
          <cell r="I1515" t="str">
            <v>MX</v>
          </cell>
          <cell r="J1515">
            <v>8.19</v>
          </cell>
          <cell r="K1515">
            <v>0.02</v>
          </cell>
          <cell r="L1515">
            <v>9.3450380000000006</v>
          </cell>
          <cell r="M1515">
            <v>8.6525069999999999</v>
          </cell>
          <cell r="N1515">
            <v>0.69253100000000001</v>
          </cell>
          <cell r="O1515">
            <v>7.4106814760945863</v>
          </cell>
        </row>
        <row r="1516">
          <cell r="F1516">
            <v>170401</v>
          </cell>
          <cell r="G1516" t="str">
            <v xml:space="preserve">11KV VADOLI                   </v>
          </cell>
          <cell r="H1516" t="str">
            <v xml:space="preserve">JGY </v>
          </cell>
          <cell r="I1516" t="str">
            <v>LT</v>
          </cell>
          <cell r="J1516">
            <v>12.88</v>
          </cell>
          <cell r="K1516">
            <v>3.46</v>
          </cell>
          <cell r="L1516">
            <v>20.145607999999999</v>
          </cell>
          <cell r="M1516">
            <v>19.261707999999999</v>
          </cell>
          <cell r="N1516">
            <v>0.88390000000000002</v>
          </cell>
          <cell r="O1516">
            <v>4.3875568312457984</v>
          </cell>
        </row>
        <row r="1517">
          <cell r="F1517">
            <v>170402</v>
          </cell>
          <cell r="G1517" t="str">
            <v xml:space="preserve">11KV BHADOL                   </v>
          </cell>
          <cell r="H1517" t="str">
            <v>ADOM</v>
          </cell>
          <cell r="I1517" t="str">
            <v>LT</v>
          </cell>
          <cell r="J1517">
            <v>11.79</v>
          </cell>
          <cell r="K1517">
            <v>1.21</v>
          </cell>
          <cell r="L1517">
            <v>12.407999999999999</v>
          </cell>
          <cell r="M1517">
            <v>9.305911</v>
          </cell>
          <cell r="N1517">
            <v>3.1020889999999999</v>
          </cell>
          <cell r="O1517">
            <v>25.000717279174726</v>
          </cell>
        </row>
        <row r="1518">
          <cell r="F1518">
            <v>170404</v>
          </cell>
          <cell r="G1518" t="str">
            <v xml:space="preserve">11 KV ANITA                   </v>
          </cell>
          <cell r="H1518" t="str">
            <v>ADOM</v>
          </cell>
          <cell r="I1518" t="str">
            <v>LT</v>
          </cell>
          <cell r="J1518">
            <v>12.18</v>
          </cell>
          <cell r="K1518">
            <v>15.32</v>
          </cell>
          <cell r="L1518">
            <v>1.26E-2</v>
          </cell>
          <cell r="M1518">
            <v>1.0636E-2</v>
          </cell>
          <cell r="N1518">
            <v>1.964E-3</v>
          </cell>
          <cell r="O1518">
            <v>15.587301587301587</v>
          </cell>
        </row>
        <row r="1519">
          <cell r="F1519">
            <v>170405</v>
          </cell>
          <cell r="G1519" t="str">
            <v xml:space="preserve">11 KV KIM                     </v>
          </cell>
          <cell r="H1519" t="str">
            <v xml:space="preserve">JGY </v>
          </cell>
          <cell r="I1519" t="str">
            <v>LT</v>
          </cell>
          <cell r="J1519">
            <v>21.44</v>
          </cell>
          <cell r="K1519">
            <v>5.53</v>
          </cell>
          <cell r="L1519">
            <v>2.0270000000000001</v>
          </cell>
          <cell r="M1519">
            <v>1.8376999999999999</v>
          </cell>
          <cell r="N1519">
            <v>0.1893</v>
          </cell>
          <cell r="O1519">
            <v>9.3389245189935863</v>
          </cell>
        </row>
        <row r="1520">
          <cell r="F1520">
            <v>170406</v>
          </cell>
          <cell r="G1520" t="str">
            <v xml:space="preserve">11KV SAHOL                    </v>
          </cell>
          <cell r="H1520" t="str">
            <v xml:space="preserve">JGY </v>
          </cell>
          <cell r="I1520" t="str">
            <v>LT</v>
          </cell>
          <cell r="J1520">
            <v>1</v>
          </cell>
          <cell r="K1520">
            <v>0</v>
          </cell>
          <cell r="L1520">
            <v>0.26140000000000002</v>
          </cell>
          <cell r="M1520">
            <v>0</v>
          </cell>
          <cell r="N1520">
            <v>0.26140000000000002</v>
          </cell>
          <cell r="O1520">
            <v>100</v>
          </cell>
        </row>
        <row r="1521">
          <cell r="F1521">
            <v>170408</v>
          </cell>
          <cell r="G1521" t="str">
            <v xml:space="preserve">11KV SAHOL JGY                </v>
          </cell>
          <cell r="H1521" t="str">
            <v xml:space="preserve">JGY </v>
          </cell>
          <cell r="I1521" t="str">
            <v>MX</v>
          </cell>
          <cell r="J1521">
            <v>6.3</v>
          </cell>
          <cell r="K1521">
            <v>39.31</v>
          </cell>
          <cell r="L1521">
            <v>3.9009999999999998</v>
          </cell>
          <cell r="M1521">
            <v>2.1019969999999999</v>
          </cell>
          <cell r="N1521">
            <v>1.7990029999999999</v>
          </cell>
          <cell r="O1521">
            <v>46.11645731863625</v>
          </cell>
        </row>
        <row r="1522">
          <cell r="F1522">
            <v>170502</v>
          </cell>
          <cell r="G1522" t="str">
            <v xml:space="preserve">11 KV FTP WW                  </v>
          </cell>
          <cell r="H1522" t="str">
            <v>INDU</v>
          </cell>
          <cell r="I1522" t="str">
            <v>LT</v>
          </cell>
          <cell r="J1522">
            <v>0.82</v>
          </cell>
          <cell r="K1522">
            <v>0.36</v>
          </cell>
          <cell r="L1522">
            <v>7.6498999999999997</v>
          </cell>
          <cell r="M1522">
            <v>7.4688699999999999</v>
          </cell>
          <cell r="N1522">
            <v>0.18103</v>
          </cell>
          <cell r="O1522">
            <v>2.3664361625642165</v>
          </cell>
        </row>
        <row r="1523">
          <cell r="F1523">
            <v>170503</v>
          </cell>
          <cell r="G1523" t="str">
            <v xml:space="preserve">11 KV SHALON                  </v>
          </cell>
          <cell r="H1523" t="str">
            <v>INDU</v>
          </cell>
          <cell r="I1523" t="str">
            <v>MX</v>
          </cell>
          <cell r="J1523">
            <v>0.62</v>
          </cell>
          <cell r="K1523">
            <v>1.42</v>
          </cell>
          <cell r="L1523">
            <v>7.8780000000000001</v>
          </cell>
          <cell r="M1523">
            <v>7.5314019999999999</v>
          </cell>
          <cell r="N1523">
            <v>0.34659800000000002</v>
          </cell>
          <cell r="O1523">
            <v>4.3995684183802997</v>
          </cell>
        </row>
        <row r="1524">
          <cell r="F1524">
            <v>170505</v>
          </cell>
          <cell r="G1524" t="str">
            <v xml:space="preserve">11 KV LIMBADA                 </v>
          </cell>
          <cell r="H1524" t="str">
            <v xml:space="preserve">JGY </v>
          </cell>
          <cell r="I1524" t="str">
            <v>LT</v>
          </cell>
          <cell r="J1524">
            <v>12.8</v>
          </cell>
          <cell r="K1524">
            <v>37.65</v>
          </cell>
          <cell r="L1524">
            <v>5.8834</v>
          </cell>
          <cell r="M1524">
            <v>3.7010540000000001</v>
          </cell>
          <cell r="N1524">
            <v>2.1823459999999999</v>
          </cell>
          <cell r="O1524">
            <v>37.093279396267462</v>
          </cell>
        </row>
        <row r="1525">
          <cell r="F1525">
            <v>170506</v>
          </cell>
          <cell r="G1525" t="str">
            <v xml:space="preserve">11 KV KOSAMBA EAST            </v>
          </cell>
          <cell r="H1525" t="str">
            <v xml:space="preserve">JGY </v>
          </cell>
          <cell r="I1525" t="str">
            <v>MX</v>
          </cell>
          <cell r="J1525">
            <v>10.93</v>
          </cell>
          <cell r="K1525">
            <v>41.18</v>
          </cell>
          <cell r="L1525">
            <v>6.7553000000000001</v>
          </cell>
          <cell r="M1525">
            <v>3.38801</v>
          </cell>
          <cell r="N1525">
            <v>3.3672900000000001</v>
          </cell>
          <cell r="O1525">
            <v>49.846638935354463</v>
          </cell>
        </row>
        <row r="1526">
          <cell r="F1526">
            <v>170508</v>
          </cell>
          <cell r="G1526" t="str">
            <v xml:space="preserve">11 KV SAVA                    </v>
          </cell>
          <cell r="H1526" t="str">
            <v>ADOM</v>
          </cell>
          <cell r="I1526" t="str">
            <v>LT</v>
          </cell>
          <cell r="J1526">
            <v>12.47</v>
          </cell>
          <cell r="K1526">
            <v>58.26</v>
          </cell>
          <cell r="L1526">
            <v>1.1767000000000001</v>
          </cell>
          <cell r="M1526">
            <v>0.44210500000000003</v>
          </cell>
          <cell r="N1526">
            <v>0.734595</v>
          </cell>
          <cell r="O1526">
            <v>62.428401461714962</v>
          </cell>
        </row>
        <row r="1527">
          <cell r="F1527">
            <v>170510</v>
          </cell>
          <cell r="G1527" t="str">
            <v xml:space="preserve">11 KV JTP                     </v>
          </cell>
          <cell r="H1527" t="str">
            <v>INDU</v>
          </cell>
          <cell r="I1527" t="str">
            <v>LT</v>
          </cell>
          <cell r="J1527">
            <v>0.15</v>
          </cell>
          <cell r="K1527">
            <v>3.48</v>
          </cell>
          <cell r="L1527">
            <v>2.7686999999999999</v>
          </cell>
          <cell r="M1527">
            <v>2.646252</v>
          </cell>
          <cell r="N1527">
            <v>0.122448</v>
          </cell>
          <cell r="O1527">
            <v>4.4225809946906489</v>
          </cell>
        </row>
        <row r="1528">
          <cell r="F1528">
            <v>170601</v>
          </cell>
          <cell r="G1528" t="str">
            <v xml:space="preserve">11KV WELSPUN (220KV DAHEJ)    </v>
          </cell>
          <cell r="H1528" t="str">
            <v>INDU</v>
          </cell>
          <cell r="I1528" t="str">
            <v>MX</v>
          </cell>
          <cell r="J1528">
            <v>3.84</v>
          </cell>
          <cell r="K1528">
            <v>-4.95</v>
          </cell>
          <cell r="L1528">
            <v>1.9652000000000001</v>
          </cell>
          <cell r="M1528">
            <v>2.0907200000000001</v>
          </cell>
          <cell r="N1528">
            <v>-0.12551999999999999</v>
          </cell>
          <cell r="O1528">
            <v>-6.3871361693466318</v>
          </cell>
        </row>
        <row r="1529">
          <cell r="F1529">
            <v>170602</v>
          </cell>
          <cell r="G1529" t="str">
            <v xml:space="preserve">11KV LUNA (220KV DAHEJ)       </v>
          </cell>
          <cell r="H1529" t="str">
            <v>INDU</v>
          </cell>
          <cell r="I1529" t="str">
            <v>MX</v>
          </cell>
          <cell r="J1529">
            <v>1.35</v>
          </cell>
          <cell r="K1529">
            <v>-3.33</v>
          </cell>
          <cell r="L1529">
            <v>10.711415000000001</v>
          </cell>
          <cell r="M1529">
            <v>10.819872999999999</v>
          </cell>
          <cell r="N1529">
            <v>-0.108458</v>
          </cell>
          <cell r="O1529">
            <v>-1.0125459614812795</v>
          </cell>
        </row>
        <row r="1530">
          <cell r="F1530">
            <v>170607</v>
          </cell>
          <cell r="G1530" t="str">
            <v xml:space="preserve">11KV AMBHETA JGY              </v>
          </cell>
          <cell r="H1530" t="str">
            <v xml:space="preserve">JGY </v>
          </cell>
          <cell r="I1530" t="str">
            <v>MX</v>
          </cell>
          <cell r="J1530">
            <v>4.68</v>
          </cell>
          <cell r="K1530">
            <v>37.85</v>
          </cell>
          <cell r="L1530">
            <v>2.3410000000000002</v>
          </cell>
          <cell r="M1530">
            <v>1.630795</v>
          </cell>
          <cell r="N1530">
            <v>0.71020499999999998</v>
          </cell>
          <cell r="O1530">
            <v>30.337676206749251</v>
          </cell>
        </row>
        <row r="1531">
          <cell r="F1531">
            <v>170701</v>
          </cell>
          <cell r="G1531" t="str">
            <v xml:space="preserve">11KV MERA AG                  </v>
          </cell>
          <cell r="H1531" t="str">
            <v>ADOM</v>
          </cell>
          <cell r="I1531" t="str">
            <v>LT</v>
          </cell>
          <cell r="J1531">
            <v>23.11</v>
          </cell>
          <cell r="K1531">
            <v>39.869999999999997</v>
          </cell>
          <cell r="L1531">
            <v>2.8271999999999999</v>
          </cell>
          <cell r="M1531">
            <v>1.7522789999999999</v>
          </cell>
          <cell r="N1531">
            <v>1.074921</v>
          </cell>
          <cell r="O1531">
            <v>38.020691850594226</v>
          </cell>
        </row>
        <row r="1532">
          <cell r="F1532">
            <v>170702</v>
          </cell>
          <cell r="G1532" t="str">
            <v xml:space="preserve">11KV SILUDI                   </v>
          </cell>
          <cell r="H1532" t="str">
            <v xml:space="preserve">JGY </v>
          </cell>
          <cell r="I1532" t="str">
            <v>MX</v>
          </cell>
          <cell r="J1532">
            <v>5.19</v>
          </cell>
          <cell r="K1532">
            <v>59.23</v>
          </cell>
          <cell r="L1532">
            <v>2.8052649999999999</v>
          </cell>
          <cell r="M1532">
            <v>1.0332570000000001</v>
          </cell>
          <cell r="N1532">
            <v>1.772008</v>
          </cell>
          <cell r="O1532">
            <v>63.167223060922943</v>
          </cell>
        </row>
        <row r="1533">
          <cell r="F1533">
            <v>170703</v>
          </cell>
          <cell r="G1533" t="str">
            <v xml:space="preserve">11 KV NANDAV JGY              </v>
          </cell>
          <cell r="H1533" t="str">
            <v xml:space="preserve">JGY </v>
          </cell>
          <cell r="I1533" t="str">
            <v>LT</v>
          </cell>
          <cell r="J1533">
            <v>8.08</v>
          </cell>
          <cell r="K1533">
            <v>41.41</v>
          </cell>
          <cell r="L1533">
            <v>5.2062499999999998</v>
          </cell>
          <cell r="M1533">
            <v>2.5610780000000002</v>
          </cell>
          <cell r="N1533">
            <v>2.6451720000000001</v>
          </cell>
          <cell r="O1533">
            <v>50.807625450180069</v>
          </cell>
        </row>
        <row r="1534">
          <cell r="F1534">
            <v>170704</v>
          </cell>
          <cell r="G1534" t="str">
            <v xml:space="preserve">11 KV VELACHHA                </v>
          </cell>
          <cell r="H1534" t="str">
            <v>ADOM</v>
          </cell>
          <cell r="I1534" t="str">
            <v>LT</v>
          </cell>
          <cell r="J1534">
            <v>34.28</v>
          </cell>
          <cell r="K1534">
            <v>27.25</v>
          </cell>
          <cell r="L1534">
            <v>1.7333000000000001</v>
          </cell>
          <cell r="M1534">
            <v>1.054816</v>
          </cell>
          <cell r="N1534">
            <v>0.67848399999999998</v>
          </cell>
          <cell r="O1534">
            <v>39.144060462701205</v>
          </cell>
        </row>
        <row r="1535">
          <cell r="F1535">
            <v>170705</v>
          </cell>
          <cell r="G1535" t="str">
            <v xml:space="preserve">11 KV DINOD                   </v>
          </cell>
          <cell r="H1535" t="str">
            <v>ADOM</v>
          </cell>
          <cell r="I1535" t="str">
            <v>LT</v>
          </cell>
          <cell r="J1535">
            <v>16.63</v>
          </cell>
          <cell r="K1535">
            <v>32.43</v>
          </cell>
          <cell r="L1535">
            <v>4.2237</v>
          </cell>
          <cell r="M1535">
            <v>1.8504890000000001</v>
          </cell>
          <cell r="N1535">
            <v>2.373211</v>
          </cell>
          <cell r="O1535">
            <v>56.187963160262328</v>
          </cell>
        </row>
        <row r="1536">
          <cell r="F1536">
            <v>170801</v>
          </cell>
          <cell r="G1536" t="str">
            <v xml:space="preserve">11KV RAJPARA AG               </v>
          </cell>
          <cell r="H1536" t="str">
            <v>ADOM</v>
          </cell>
          <cell r="I1536" t="str">
            <v>LT</v>
          </cell>
          <cell r="J1536">
            <v>36.75</v>
          </cell>
          <cell r="K1536">
            <v>15.41</v>
          </cell>
          <cell r="L1536">
            <v>2.8672800000000001</v>
          </cell>
          <cell r="M1536">
            <v>2.272621</v>
          </cell>
          <cell r="N1536">
            <v>0.59465900000000005</v>
          </cell>
          <cell r="O1536">
            <v>20.739481320275662</v>
          </cell>
        </row>
        <row r="1537">
          <cell r="F1537">
            <v>170802</v>
          </cell>
          <cell r="G1537" t="str">
            <v xml:space="preserve">11KV UMARVA AG                </v>
          </cell>
          <cell r="H1537" t="str">
            <v>ADOM</v>
          </cell>
          <cell r="I1537" t="str">
            <v>LT</v>
          </cell>
          <cell r="J1537">
            <v>21.87</v>
          </cell>
          <cell r="K1537">
            <v>11.09</v>
          </cell>
          <cell r="L1537">
            <v>2.8287</v>
          </cell>
          <cell r="M1537">
            <v>2.5397609999999999</v>
          </cell>
          <cell r="N1537">
            <v>0.288939</v>
          </cell>
          <cell r="O1537">
            <v>10.214550853749072</v>
          </cell>
        </row>
        <row r="1538">
          <cell r="F1538">
            <v>170803</v>
          </cell>
          <cell r="G1538" t="str">
            <v xml:space="preserve">11KV VARACHHA JGY             </v>
          </cell>
          <cell r="H1538" t="str">
            <v xml:space="preserve">JGY </v>
          </cell>
          <cell r="I1538" t="str">
            <v>MX</v>
          </cell>
          <cell r="J1538">
            <v>9.1300000000000008</v>
          </cell>
          <cell r="K1538">
            <v>46.44</v>
          </cell>
          <cell r="L1538">
            <v>2.60134</v>
          </cell>
          <cell r="M1538">
            <v>1.3478840000000001</v>
          </cell>
          <cell r="N1538">
            <v>1.2534559999999999</v>
          </cell>
          <cell r="O1538">
            <v>48.185012339794106</v>
          </cell>
        </row>
        <row r="1539">
          <cell r="F1539">
            <v>170804</v>
          </cell>
          <cell r="G1539" t="str">
            <v xml:space="preserve">11KV KANDROJ AG               </v>
          </cell>
          <cell r="H1539" t="str">
            <v>ADOM</v>
          </cell>
          <cell r="I1539" t="str">
            <v>LT</v>
          </cell>
          <cell r="J1539">
            <v>33.22</v>
          </cell>
          <cell r="K1539">
            <v>38.75</v>
          </cell>
          <cell r="L1539">
            <v>0.86997999999999998</v>
          </cell>
          <cell r="M1539">
            <v>0.64585700000000001</v>
          </cell>
          <cell r="N1539">
            <v>0.22412299999999999</v>
          </cell>
          <cell r="O1539">
            <v>25.76185659440447</v>
          </cell>
        </row>
        <row r="1540">
          <cell r="F1540">
            <v>170805</v>
          </cell>
          <cell r="G1540" t="str">
            <v xml:space="preserve">11KV WAGHODIYA AG             </v>
          </cell>
          <cell r="H1540" t="str">
            <v>ADOM</v>
          </cell>
          <cell r="I1540" t="str">
            <v>LT</v>
          </cell>
          <cell r="J1540">
            <v>56.93</v>
          </cell>
          <cell r="K1540">
            <v>40.770000000000003</v>
          </cell>
          <cell r="L1540">
            <v>2.4828000000000001</v>
          </cell>
          <cell r="M1540">
            <v>1.444347</v>
          </cell>
          <cell r="N1540">
            <v>1.0384530000000001</v>
          </cell>
          <cell r="O1540">
            <v>41.82588206863219</v>
          </cell>
        </row>
        <row r="1541">
          <cell r="F1541">
            <v>171001</v>
          </cell>
          <cell r="G1541" t="str">
            <v xml:space="preserve">11KV MANGROL AG               </v>
          </cell>
          <cell r="H1541" t="str">
            <v>ADOM</v>
          </cell>
          <cell r="I1541" t="str">
            <v>LT</v>
          </cell>
          <cell r="J1541">
            <v>34.950000000000003</v>
          </cell>
          <cell r="K1541">
            <v>30.03</v>
          </cell>
          <cell r="L1541">
            <v>3.8767999999999998</v>
          </cell>
          <cell r="M1541">
            <v>2.6178689999999998</v>
          </cell>
          <cell r="N1541">
            <v>1.258931</v>
          </cell>
          <cell r="O1541">
            <v>32.47345749071399</v>
          </cell>
        </row>
        <row r="1542">
          <cell r="F1542">
            <v>171002</v>
          </cell>
          <cell r="G1542" t="str">
            <v xml:space="preserve">11KV SHEHRAV AG               </v>
          </cell>
          <cell r="H1542" t="str">
            <v>ADOM</v>
          </cell>
          <cell r="I1542" t="str">
            <v>LT</v>
          </cell>
          <cell r="J1542">
            <v>32.619999999999997</v>
          </cell>
          <cell r="K1542">
            <v>25.33</v>
          </cell>
          <cell r="L1542">
            <v>3.3702000000000001</v>
          </cell>
          <cell r="M1542">
            <v>1.8537980000000001</v>
          </cell>
          <cell r="N1542">
            <v>1.516402</v>
          </cell>
          <cell r="O1542">
            <v>44.994421696041776</v>
          </cell>
        </row>
        <row r="1543">
          <cell r="F1543">
            <v>171003</v>
          </cell>
          <cell r="G1543" t="str">
            <v xml:space="preserve">11KV RAMPARA JGY              </v>
          </cell>
          <cell r="H1543" t="str">
            <v xml:space="preserve">JGY </v>
          </cell>
          <cell r="I1543" t="str">
            <v>MX</v>
          </cell>
          <cell r="J1543">
            <v>9.52</v>
          </cell>
          <cell r="K1543">
            <v>22.79</v>
          </cell>
          <cell r="L1543">
            <v>2.0983000000000001</v>
          </cell>
          <cell r="M1543">
            <v>1.741876</v>
          </cell>
          <cell r="N1543">
            <v>0.35642400000000002</v>
          </cell>
          <cell r="O1543">
            <v>16.986322260877852</v>
          </cell>
        </row>
        <row r="1544">
          <cell r="F1544">
            <v>171004</v>
          </cell>
          <cell r="G1544" t="str">
            <v xml:space="preserve">11KV JIORPATI AG              </v>
          </cell>
          <cell r="H1544" t="str">
            <v>ADOM</v>
          </cell>
          <cell r="I1544" t="str">
            <v>LT</v>
          </cell>
          <cell r="J1544">
            <v>32.869999999999997</v>
          </cell>
          <cell r="K1544">
            <v>15.76</v>
          </cell>
          <cell r="L1544">
            <v>2.8858000000000001</v>
          </cell>
          <cell r="M1544">
            <v>2.4880680000000002</v>
          </cell>
          <cell r="N1544">
            <v>0.39773199999999997</v>
          </cell>
          <cell r="O1544">
            <v>13.782382701503916</v>
          </cell>
        </row>
        <row r="1545">
          <cell r="F1545">
            <v>171005</v>
          </cell>
          <cell r="G1545" t="str">
            <v xml:space="preserve">11KV BHADAM AG                </v>
          </cell>
          <cell r="H1545" t="str">
            <v>ADOM</v>
          </cell>
          <cell r="I1545" t="str">
            <v>LT</v>
          </cell>
          <cell r="J1545">
            <v>26.07</v>
          </cell>
          <cell r="K1545">
            <v>31.62</v>
          </cell>
          <cell r="L1545">
            <v>3.2280000000000002</v>
          </cell>
          <cell r="M1545">
            <v>2.346346</v>
          </cell>
          <cell r="N1545">
            <v>0.88165400000000005</v>
          </cell>
          <cell r="O1545">
            <v>27.31270136307311</v>
          </cell>
        </row>
        <row r="1546">
          <cell r="F1546">
            <v>171101</v>
          </cell>
          <cell r="G1546" t="str">
            <v xml:space="preserve">11KV PADARIYA AG              </v>
          </cell>
          <cell r="H1546" t="str">
            <v>ADOM</v>
          </cell>
          <cell r="I1546" t="str">
            <v>LT</v>
          </cell>
          <cell r="J1546">
            <v>9.18</v>
          </cell>
          <cell r="K1546">
            <v>9</v>
          </cell>
          <cell r="L1546">
            <v>0.64427999999999996</v>
          </cell>
          <cell r="M1546">
            <v>0.91999500000000001</v>
          </cell>
          <cell r="N1546">
            <v>-0.27571499999999999</v>
          </cell>
          <cell r="O1546">
            <v>-42.794281989197245</v>
          </cell>
        </row>
        <row r="1547">
          <cell r="F1547">
            <v>171102</v>
          </cell>
          <cell r="G1547" t="str">
            <v xml:space="preserve">11KV KOTHI JGY                </v>
          </cell>
          <cell r="H1547" t="str">
            <v xml:space="preserve">JGY </v>
          </cell>
          <cell r="I1547" t="str">
            <v>MX</v>
          </cell>
          <cell r="J1547">
            <v>4.47</v>
          </cell>
          <cell r="K1547">
            <v>68.739999999999995</v>
          </cell>
          <cell r="L1547">
            <v>3.01776</v>
          </cell>
          <cell r="M1547">
            <v>0.95132300000000003</v>
          </cell>
          <cell r="N1547">
            <v>2.0664370000000001</v>
          </cell>
          <cell r="O1547">
            <v>68.475856264248975</v>
          </cell>
        </row>
        <row r="1548">
          <cell r="F1548">
            <v>171103</v>
          </cell>
          <cell r="G1548" t="str">
            <v xml:space="preserve">11KV SIMARTHA AG              </v>
          </cell>
          <cell r="H1548" t="str">
            <v>ADOM</v>
          </cell>
          <cell r="I1548" t="str">
            <v>LT</v>
          </cell>
          <cell r="J1548">
            <v>17.670000000000002</v>
          </cell>
          <cell r="K1548">
            <v>-18.93</v>
          </cell>
          <cell r="L1548">
            <v>1.1801200000000001</v>
          </cell>
          <cell r="M1548">
            <v>1.952326</v>
          </cell>
          <cell r="N1548">
            <v>-0.77220599999999995</v>
          </cell>
          <cell r="O1548">
            <v>-65.434532081483241</v>
          </cell>
        </row>
        <row r="1549">
          <cell r="F1549">
            <v>171104</v>
          </cell>
          <cell r="G1549" t="str">
            <v xml:space="preserve">11KV SAMNI AG                 </v>
          </cell>
          <cell r="H1549" t="str">
            <v>ADOM</v>
          </cell>
          <cell r="I1549" t="str">
            <v>LT</v>
          </cell>
          <cell r="J1549">
            <v>18.420000000000002</v>
          </cell>
          <cell r="K1549">
            <v>4.3600000000000003</v>
          </cell>
          <cell r="L1549">
            <v>0.94089999999999996</v>
          </cell>
          <cell r="M1549">
            <v>1.2243170000000001</v>
          </cell>
          <cell r="N1549">
            <v>-0.28341699999999997</v>
          </cell>
          <cell r="O1549">
            <v>-30.121904559464344</v>
          </cell>
        </row>
        <row r="1550">
          <cell r="F1550">
            <v>171105</v>
          </cell>
          <cell r="G1550" t="str">
            <v xml:space="preserve">11KV BUVA JGY                 </v>
          </cell>
          <cell r="H1550" t="str">
            <v xml:space="preserve">JGY </v>
          </cell>
          <cell r="I1550" t="str">
            <v>MX</v>
          </cell>
          <cell r="J1550">
            <v>11.37</v>
          </cell>
          <cell r="K1550">
            <v>19.190000000000001</v>
          </cell>
          <cell r="L1550">
            <v>4.6987199999999998</v>
          </cell>
          <cell r="M1550">
            <v>3.7040929999999999</v>
          </cell>
          <cell r="N1550">
            <v>0.99462700000000004</v>
          </cell>
          <cell r="O1550">
            <v>21.168041509176966</v>
          </cell>
        </row>
        <row r="1551">
          <cell r="F1551">
            <v>171201</v>
          </cell>
          <cell r="G1551" t="str">
            <v xml:space="preserve">11KV ZARNAWADI JGY            </v>
          </cell>
          <cell r="H1551" t="str">
            <v xml:space="preserve">JGY </v>
          </cell>
          <cell r="I1551" t="str">
            <v>LT</v>
          </cell>
          <cell r="J1551">
            <v>6.29</v>
          </cell>
          <cell r="K1551">
            <v>80.45</v>
          </cell>
          <cell r="L1551">
            <v>3.8924699999999999</v>
          </cell>
          <cell r="M1551">
            <v>0.86274300000000004</v>
          </cell>
          <cell r="N1551">
            <v>3.0297269999999998</v>
          </cell>
          <cell r="O1551">
            <v>77.835590255030866</v>
          </cell>
        </row>
        <row r="1552">
          <cell r="F1552">
            <v>171202</v>
          </cell>
          <cell r="G1552" t="str">
            <v xml:space="preserve">11KV JAMUNI AG                </v>
          </cell>
          <cell r="H1552" t="str">
            <v>ADOM</v>
          </cell>
          <cell r="I1552" t="str">
            <v>LT</v>
          </cell>
          <cell r="J1552">
            <v>11.86</v>
          </cell>
          <cell r="K1552">
            <v>-8.06</v>
          </cell>
          <cell r="L1552">
            <v>0.99570000000000003</v>
          </cell>
          <cell r="M1552">
            <v>1.2488680000000001</v>
          </cell>
          <cell r="N1552">
            <v>-0.253168</v>
          </cell>
          <cell r="O1552">
            <v>-25.426132369187506</v>
          </cell>
        </row>
        <row r="1553">
          <cell r="F1553">
            <v>171203</v>
          </cell>
          <cell r="G1553" t="str">
            <v xml:space="preserve">11KV KAMALIYA AG              </v>
          </cell>
          <cell r="H1553" t="str">
            <v>ADOM</v>
          </cell>
          <cell r="I1553" t="str">
            <v>LT</v>
          </cell>
          <cell r="J1553">
            <v>9.26</v>
          </cell>
          <cell r="K1553">
            <v>46.27</v>
          </cell>
          <cell r="L1553">
            <v>1.5904</v>
          </cell>
          <cell r="M1553">
            <v>0.86435200000000001</v>
          </cell>
          <cell r="N1553">
            <v>0.72604800000000003</v>
          </cell>
          <cell r="O1553">
            <v>45.651911468812877</v>
          </cell>
        </row>
        <row r="1554">
          <cell r="F1554">
            <v>171204</v>
          </cell>
          <cell r="G1554" t="str">
            <v xml:space="preserve">11KV BALADVA AG               </v>
          </cell>
          <cell r="H1554" t="str">
            <v>ADOM</v>
          </cell>
          <cell r="I1554" t="str">
            <v>LT</v>
          </cell>
          <cell r="J1554">
            <v>12.31</v>
          </cell>
          <cell r="K1554">
            <v>66.540000000000006</v>
          </cell>
          <cell r="L1554">
            <v>1.5673999999999999</v>
          </cell>
          <cell r="M1554">
            <v>0.55555500000000002</v>
          </cell>
          <cell r="N1554">
            <v>1.0118450000000001</v>
          </cell>
          <cell r="O1554">
            <v>64.555633533239757</v>
          </cell>
        </row>
        <row r="1555">
          <cell r="F1555">
            <v>171301</v>
          </cell>
          <cell r="G1555" t="str">
            <v xml:space="preserve">11KV BHUKHI AG                </v>
          </cell>
          <cell r="H1555" t="str">
            <v>ADOM</v>
          </cell>
          <cell r="I1555" t="str">
            <v>LT</v>
          </cell>
          <cell r="J1555">
            <v>17.600000000000001</v>
          </cell>
          <cell r="K1555">
            <v>-2.81</v>
          </cell>
          <cell r="L1555">
            <v>2.0167999999999999</v>
          </cell>
          <cell r="M1555">
            <v>2.3991609999999999</v>
          </cell>
          <cell r="N1555">
            <v>-0.38236100000000001</v>
          </cell>
          <cell r="O1555">
            <v>-18.958796112653708</v>
          </cell>
        </row>
        <row r="1556">
          <cell r="F1556">
            <v>171302</v>
          </cell>
          <cell r="G1556" t="str">
            <v xml:space="preserve">11KV MATROJ JGY               </v>
          </cell>
          <cell r="H1556" t="str">
            <v xml:space="preserve">JGY </v>
          </cell>
          <cell r="I1556" t="str">
            <v>LT</v>
          </cell>
          <cell r="J1556">
            <v>4.99</v>
          </cell>
          <cell r="K1556">
            <v>12.37</v>
          </cell>
          <cell r="L1556">
            <v>0.65959999999999996</v>
          </cell>
          <cell r="M1556">
            <v>0.57123199999999996</v>
          </cell>
          <cell r="N1556">
            <v>8.8368000000000002E-2</v>
          </cell>
          <cell r="O1556">
            <v>13.397210430563979</v>
          </cell>
        </row>
        <row r="1557">
          <cell r="F1557">
            <v>171401</v>
          </cell>
          <cell r="G1557" t="str">
            <v xml:space="preserve">11 KV VANKAL JGY              </v>
          </cell>
          <cell r="H1557" t="str">
            <v xml:space="preserve">JGY </v>
          </cell>
          <cell r="I1557" t="str">
            <v>LT</v>
          </cell>
          <cell r="J1557">
            <v>6.22</v>
          </cell>
          <cell r="K1557">
            <v>49.48</v>
          </cell>
          <cell r="L1557">
            <v>6.43</v>
          </cell>
          <cell r="M1557">
            <v>2.39445</v>
          </cell>
          <cell r="N1557">
            <v>4.0355499999999997</v>
          </cell>
          <cell r="O1557">
            <v>62.76127527216174</v>
          </cell>
        </row>
        <row r="1558">
          <cell r="F1558">
            <v>171402</v>
          </cell>
          <cell r="G1558" t="str">
            <v xml:space="preserve">11 KV BORIA AG                </v>
          </cell>
          <cell r="H1558" t="str">
            <v>ADOM</v>
          </cell>
          <cell r="I1558" t="str">
            <v>LT</v>
          </cell>
          <cell r="J1558">
            <v>11.17</v>
          </cell>
          <cell r="K1558">
            <v>61.32</v>
          </cell>
          <cell r="L1558">
            <v>0.98980000000000001</v>
          </cell>
          <cell r="M1558">
            <v>0.34441300000000002</v>
          </cell>
          <cell r="N1558">
            <v>0.64538700000000004</v>
          </cell>
          <cell r="O1558">
            <v>65.203778541119419</v>
          </cell>
        </row>
        <row r="1559">
          <cell r="F1559">
            <v>171403</v>
          </cell>
          <cell r="G1559" t="str">
            <v xml:space="preserve">11 KV NANDOLA                 </v>
          </cell>
          <cell r="H1559" t="str">
            <v>ADOM</v>
          </cell>
          <cell r="I1559" t="str">
            <v>LT</v>
          </cell>
          <cell r="J1559">
            <v>11.28</v>
          </cell>
          <cell r="K1559">
            <v>52.99</v>
          </cell>
          <cell r="L1559">
            <v>1.0210999999999999</v>
          </cell>
          <cell r="M1559">
            <v>0.41554999999999997</v>
          </cell>
          <cell r="N1559">
            <v>0.60555000000000003</v>
          </cell>
          <cell r="O1559">
            <v>59.303692096758397</v>
          </cell>
        </row>
        <row r="1560">
          <cell r="F1560">
            <v>171404</v>
          </cell>
          <cell r="G1560" t="str">
            <v xml:space="preserve">11 KV NANIFALI                </v>
          </cell>
          <cell r="H1560" t="str">
            <v>ADOM</v>
          </cell>
          <cell r="I1560" t="str">
            <v>LT</v>
          </cell>
          <cell r="J1560">
            <v>10.36</v>
          </cell>
          <cell r="K1560">
            <v>-186.56</v>
          </cell>
          <cell r="L1560">
            <v>8.8999999999999996E-2</v>
          </cell>
          <cell r="M1560">
            <v>3.6838999999999997E-2</v>
          </cell>
          <cell r="N1560">
            <v>5.2160999999999999E-2</v>
          </cell>
          <cell r="O1560">
            <v>58.607865168539327</v>
          </cell>
        </row>
        <row r="1561">
          <cell r="F1561">
            <v>171405</v>
          </cell>
          <cell r="G1561" t="str">
            <v xml:space="preserve">11 KV KHAREDA                 </v>
          </cell>
          <cell r="H1561" t="str">
            <v>ADOM</v>
          </cell>
          <cell r="I1561" t="str">
            <v>LT</v>
          </cell>
          <cell r="J1561">
            <v>7.92</v>
          </cell>
          <cell r="K1561">
            <v>50.34</v>
          </cell>
          <cell r="L1561">
            <v>1.8935999999999999</v>
          </cell>
          <cell r="M1561">
            <v>1.1380840000000001</v>
          </cell>
          <cell r="N1561">
            <v>0.75551599999999997</v>
          </cell>
          <cell r="O1561">
            <v>39.898394592310943</v>
          </cell>
        </row>
        <row r="1562">
          <cell r="F1562">
            <v>171502</v>
          </cell>
          <cell r="G1562" t="str">
            <v xml:space="preserve">11KV SUMEET                   </v>
          </cell>
          <cell r="H1562" t="str">
            <v>INDU</v>
          </cell>
          <cell r="I1562" t="str">
            <v>MX</v>
          </cell>
          <cell r="J1562">
            <v>2.77</v>
          </cell>
          <cell r="K1562">
            <v>-0.85</v>
          </cell>
          <cell r="L1562">
            <v>17.849</v>
          </cell>
          <cell r="M1562">
            <v>17.4617</v>
          </cell>
          <cell r="N1562">
            <v>0.38729999999999998</v>
          </cell>
          <cell r="O1562">
            <v>2.1698694604739761</v>
          </cell>
        </row>
        <row r="1563">
          <cell r="F1563">
            <v>171503</v>
          </cell>
          <cell r="G1563" t="str">
            <v xml:space="preserve">11KV SHIV (EVEREST OLD)       </v>
          </cell>
          <cell r="H1563" t="str">
            <v>INDU</v>
          </cell>
          <cell r="I1563" t="str">
            <v>MX</v>
          </cell>
          <cell r="J1563">
            <v>3.94</v>
          </cell>
          <cell r="K1563">
            <v>2.67</v>
          </cell>
          <cell r="L1563">
            <v>17.177</v>
          </cell>
          <cell r="M1563">
            <v>15.467098</v>
          </cell>
          <cell r="N1563">
            <v>1.709902</v>
          </cell>
          <cell r="O1563">
            <v>9.9546020841823371</v>
          </cell>
        </row>
        <row r="1564">
          <cell r="F1564">
            <v>171509</v>
          </cell>
          <cell r="G1564" t="str">
            <v xml:space="preserve">11KV NEW INDIA                </v>
          </cell>
          <cell r="H1564" t="str">
            <v>INDU</v>
          </cell>
          <cell r="I1564" t="str">
            <v>LT</v>
          </cell>
          <cell r="J1564">
            <v>2</v>
          </cell>
          <cell r="K1564">
            <v>0</v>
          </cell>
          <cell r="L1564">
            <v>1.295102</v>
          </cell>
          <cell r="M1564">
            <v>1.3196969999999999</v>
          </cell>
          <cell r="N1564">
            <v>-2.4594999999999999E-2</v>
          </cell>
          <cell r="O1564">
            <v>-1.8990782193217213</v>
          </cell>
        </row>
        <row r="1565">
          <cell r="F1565">
            <v>171601</v>
          </cell>
          <cell r="G1565" t="str">
            <v xml:space="preserve">11KV SIGNODE                  </v>
          </cell>
          <cell r="H1565" t="str">
            <v>INDU</v>
          </cell>
          <cell r="I1565" t="str">
            <v>MX</v>
          </cell>
          <cell r="J1565">
            <v>0.76</v>
          </cell>
          <cell r="K1565">
            <v>4.16</v>
          </cell>
          <cell r="L1565">
            <v>6.6619999999999999</v>
          </cell>
          <cell r="M1565">
            <v>5.6811949999999998</v>
          </cell>
          <cell r="N1565">
            <v>0.98080500000000004</v>
          </cell>
          <cell r="O1565">
            <v>14.722380666466526</v>
          </cell>
        </row>
        <row r="1566">
          <cell r="F1566">
            <v>171602</v>
          </cell>
          <cell r="G1566" t="str">
            <v xml:space="preserve">11KV GIDC W/W                 </v>
          </cell>
          <cell r="H1566" t="str">
            <v>INDU</v>
          </cell>
          <cell r="I1566" t="str">
            <v>MX</v>
          </cell>
          <cell r="J1566">
            <v>1.98</v>
          </cell>
          <cell r="K1566">
            <v>-0.42</v>
          </cell>
          <cell r="L1566">
            <v>9.3065999999999995</v>
          </cell>
          <cell r="M1566">
            <v>9.6299430000000008</v>
          </cell>
          <cell r="N1566">
            <v>-0.32334299999999999</v>
          </cell>
          <cell r="O1566">
            <v>-3.4743407904068082</v>
          </cell>
        </row>
        <row r="1567">
          <cell r="F1567">
            <v>171701</v>
          </cell>
          <cell r="G1567" t="str">
            <v xml:space="preserve">11KV GUJARAT AGRO             </v>
          </cell>
          <cell r="H1567" t="str">
            <v>GIDC</v>
          </cell>
          <cell r="I1567" t="str">
            <v>MX</v>
          </cell>
          <cell r="J1567">
            <v>6.02</v>
          </cell>
          <cell r="K1567">
            <v>0.13</v>
          </cell>
          <cell r="L1567">
            <v>30.24409</v>
          </cell>
          <cell r="M1567">
            <v>29.199960999999998</v>
          </cell>
          <cell r="N1567">
            <v>1.0441290000000001</v>
          </cell>
          <cell r="O1567">
            <v>3.4523406060489834</v>
          </cell>
        </row>
        <row r="1568">
          <cell r="F1568">
            <v>171702</v>
          </cell>
          <cell r="G1568" t="str">
            <v xml:space="preserve">11KV SANGHVI                  </v>
          </cell>
          <cell r="H1568" t="str">
            <v>GIDC</v>
          </cell>
          <cell r="I1568" t="str">
            <v>MX</v>
          </cell>
          <cell r="J1568">
            <v>2.71</v>
          </cell>
          <cell r="K1568">
            <v>1.99</v>
          </cell>
          <cell r="L1568">
            <v>14.17455</v>
          </cell>
          <cell r="M1568">
            <v>13.277354000000001</v>
          </cell>
          <cell r="N1568">
            <v>0.89719599999999999</v>
          </cell>
          <cell r="O1568">
            <v>6.3296259845991587</v>
          </cell>
        </row>
        <row r="1569">
          <cell r="F1569">
            <v>171704</v>
          </cell>
          <cell r="G1569" t="str">
            <v xml:space="preserve">11KV ANGEL                    </v>
          </cell>
          <cell r="H1569" t="str">
            <v>GIDC</v>
          </cell>
          <cell r="I1569" t="str">
            <v>MX</v>
          </cell>
          <cell r="J1569">
            <v>2.89</v>
          </cell>
          <cell r="K1569">
            <v>2.2200000000000002</v>
          </cell>
          <cell r="L1569">
            <v>16.5899</v>
          </cell>
          <cell r="M1569">
            <v>16.260297999999999</v>
          </cell>
          <cell r="N1569">
            <v>0.32960200000000001</v>
          </cell>
          <cell r="O1569">
            <v>1.9867630305185686</v>
          </cell>
        </row>
        <row r="1570">
          <cell r="F1570">
            <v>171706</v>
          </cell>
          <cell r="G1570" t="str">
            <v xml:space="preserve">11KV SANJALI JGY              </v>
          </cell>
          <cell r="H1570" t="str">
            <v xml:space="preserve">JGY </v>
          </cell>
          <cell r="I1570" t="str">
            <v>MX</v>
          </cell>
          <cell r="J1570">
            <v>18.59</v>
          </cell>
          <cell r="K1570">
            <v>60.38</v>
          </cell>
          <cell r="L1570">
            <v>12.3582</v>
          </cell>
          <cell r="M1570">
            <v>6.0109240000000002</v>
          </cell>
          <cell r="N1570">
            <v>6.3472759999999999</v>
          </cell>
          <cell r="O1570">
            <v>51.360845430564325</v>
          </cell>
        </row>
        <row r="1571">
          <cell r="F1571">
            <v>171708</v>
          </cell>
          <cell r="G1571" t="str">
            <v xml:space="preserve">11KV ONGC IND.                </v>
          </cell>
          <cell r="H1571" t="str">
            <v>INDU</v>
          </cell>
          <cell r="I1571" t="str">
            <v>MX</v>
          </cell>
          <cell r="J1571">
            <v>13.08</v>
          </cell>
          <cell r="K1571">
            <v>37.520000000000003</v>
          </cell>
          <cell r="L1571">
            <v>15.863300000000001</v>
          </cell>
          <cell r="M1571">
            <v>12.978560999999999</v>
          </cell>
          <cell r="N1571">
            <v>2.8847390000000002</v>
          </cell>
          <cell r="O1571">
            <v>18.184986730377663</v>
          </cell>
        </row>
        <row r="1572">
          <cell r="F1572">
            <v>171801</v>
          </cell>
          <cell r="G1572" t="str">
            <v xml:space="preserve">11 KV DELAD AG                </v>
          </cell>
          <cell r="H1572" t="str">
            <v>ADOM</v>
          </cell>
          <cell r="I1572" t="str">
            <v>LT</v>
          </cell>
          <cell r="J1572">
            <v>9.24</v>
          </cell>
          <cell r="K1572">
            <v>2.98</v>
          </cell>
          <cell r="L1572">
            <v>2.105</v>
          </cell>
          <cell r="M1572">
            <v>1.787002</v>
          </cell>
          <cell r="N1572">
            <v>0.317998</v>
          </cell>
          <cell r="O1572">
            <v>15.106793349168646</v>
          </cell>
        </row>
        <row r="1573">
          <cell r="F1573">
            <v>171802</v>
          </cell>
          <cell r="G1573" t="str">
            <v xml:space="preserve">11 KV RAMESHWAR               </v>
          </cell>
          <cell r="H1573" t="str">
            <v>INDU</v>
          </cell>
          <cell r="I1573" t="str">
            <v>MX</v>
          </cell>
          <cell r="J1573">
            <v>2.2799999999999998</v>
          </cell>
          <cell r="K1573">
            <v>2.41</v>
          </cell>
          <cell r="L1573">
            <v>16.771999999999998</v>
          </cell>
          <cell r="M1573">
            <v>15.279809</v>
          </cell>
          <cell r="N1573">
            <v>1.492191</v>
          </cell>
          <cell r="O1573">
            <v>8.8969174815168142</v>
          </cell>
        </row>
        <row r="1574">
          <cell r="F1574">
            <v>171803</v>
          </cell>
          <cell r="G1574" t="str">
            <v xml:space="preserve">11 KV KRISHNA-1               </v>
          </cell>
          <cell r="H1574" t="str">
            <v>INDU</v>
          </cell>
          <cell r="I1574" t="str">
            <v>MX</v>
          </cell>
          <cell r="J1574">
            <v>1.29</v>
          </cell>
          <cell r="K1574">
            <v>2.81</v>
          </cell>
          <cell r="L1574">
            <v>11.067</v>
          </cell>
          <cell r="M1574">
            <v>10.122211</v>
          </cell>
          <cell r="N1574">
            <v>0.94478899999999999</v>
          </cell>
          <cell r="O1574">
            <v>8.536992861660794</v>
          </cell>
        </row>
        <row r="1575">
          <cell r="F1575">
            <v>171804</v>
          </cell>
          <cell r="G1575" t="str">
            <v xml:space="preserve">11 KV KRISHNA-2               </v>
          </cell>
          <cell r="H1575" t="str">
            <v>INDU</v>
          </cell>
          <cell r="I1575" t="str">
            <v>MX</v>
          </cell>
          <cell r="J1575">
            <v>3.01</v>
          </cell>
          <cell r="K1575">
            <v>2.13</v>
          </cell>
          <cell r="L1575">
            <v>7.7393200000000002</v>
          </cell>
          <cell r="M1575">
            <v>7.0809170000000003</v>
          </cell>
          <cell r="N1575">
            <v>0.65840299999999996</v>
          </cell>
          <cell r="O1575">
            <v>8.5072461146457314</v>
          </cell>
        </row>
        <row r="1576">
          <cell r="F1576">
            <v>171805</v>
          </cell>
          <cell r="G1576" t="str">
            <v xml:space="preserve">11 KV SAINATH                 </v>
          </cell>
          <cell r="H1576" t="str">
            <v>INDU</v>
          </cell>
          <cell r="I1576" t="str">
            <v>LT</v>
          </cell>
          <cell r="J1576">
            <v>2.66</v>
          </cell>
          <cell r="K1576">
            <v>1.85</v>
          </cell>
          <cell r="L1576">
            <v>5.6222000000000003</v>
          </cell>
          <cell r="M1576">
            <v>5.1383650000000003</v>
          </cell>
          <cell r="N1576">
            <v>0.48383500000000002</v>
          </cell>
          <cell r="O1576">
            <v>8.6057948845647605</v>
          </cell>
        </row>
        <row r="1577">
          <cell r="F1577">
            <v>171806</v>
          </cell>
          <cell r="G1577" t="str">
            <v xml:space="preserve">11KV SUDARSHAN                </v>
          </cell>
          <cell r="H1577" t="str">
            <v>INDU</v>
          </cell>
          <cell r="I1577" t="str">
            <v>MX</v>
          </cell>
          <cell r="J1577">
            <v>0.33</v>
          </cell>
          <cell r="K1577">
            <v>1.88</v>
          </cell>
          <cell r="L1577">
            <v>4.5481999999999996</v>
          </cell>
          <cell r="M1577">
            <v>4.1497380000000001</v>
          </cell>
          <cell r="N1577">
            <v>0.39846199999999998</v>
          </cell>
          <cell r="O1577">
            <v>8.7608724330504373</v>
          </cell>
        </row>
        <row r="1578">
          <cell r="F1578">
            <v>171807</v>
          </cell>
          <cell r="G1578" t="str">
            <v xml:space="preserve">11 KV SITARAM                 </v>
          </cell>
          <cell r="H1578" t="str">
            <v>INDU</v>
          </cell>
          <cell r="I1578" t="str">
            <v>LT</v>
          </cell>
          <cell r="J1578">
            <v>2.3199999999999998</v>
          </cell>
          <cell r="K1578">
            <v>2.62</v>
          </cell>
          <cell r="L1578">
            <v>1.2038</v>
          </cell>
          <cell r="M1578">
            <v>1.100363</v>
          </cell>
          <cell r="N1578">
            <v>0.103437</v>
          </cell>
          <cell r="O1578">
            <v>8.5925402890845657</v>
          </cell>
        </row>
        <row r="1579">
          <cell r="F1579">
            <v>171808</v>
          </cell>
          <cell r="G1579" t="str">
            <v xml:space="preserve">11 KV GOLDEN                  </v>
          </cell>
          <cell r="H1579" t="str">
            <v>INDU</v>
          </cell>
          <cell r="I1579" t="str">
            <v>LT</v>
          </cell>
          <cell r="J1579">
            <v>1.47</v>
          </cell>
          <cell r="K1579">
            <v>1.23</v>
          </cell>
          <cell r="L1579">
            <v>8.2164800000000007</v>
          </cell>
          <cell r="M1579">
            <v>7.5316419999999997</v>
          </cell>
          <cell r="N1579">
            <v>0.68483799999999995</v>
          </cell>
          <cell r="O1579">
            <v>8.3349317469281257</v>
          </cell>
        </row>
        <row r="1580">
          <cell r="F1580">
            <v>171809</v>
          </cell>
          <cell r="G1580" t="str">
            <v xml:space="preserve">11KV MAHAVIR                  </v>
          </cell>
          <cell r="H1580" t="str">
            <v>INDU</v>
          </cell>
          <cell r="I1580" t="str">
            <v>LT</v>
          </cell>
          <cell r="J1580">
            <v>6.93</v>
          </cell>
          <cell r="K1580">
            <v>0</v>
          </cell>
          <cell r="L1580">
            <v>7.0720000000000005E-2</v>
          </cell>
          <cell r="M1580">
            <v>6.5159999999999996E-2</v>
          </cell>
          <cell r="N1580">
            <v>5.5599999999999998E-3</v>
          </cell>
          <cell r="O1580">
            <v>7.8619909502262439</v>
          </cell>
        </row>
        <row r="1581">
          <cell r="F1581">
            <v>171901</v>
          </cell>
          <cell r="G1581" t="str">
            <v xml:space="preserve">11 KV RADHE                   </v>
          </cell>
          <cell r="H1581" t="str">
            <v>INDU</v>
          </cell>
          <cell r="I1581" t="str">
            <v>MX</v>
          </cell>
          <cell r="J1581">
            <v>8.85</v>
          </cell>
          <cell r="K1581">
            <v>1.77</v>
          </cell>
          <cell r="L1581">
            <v>15.572649999999999</v>
          </cell>
          <cell r="M1581">
            <v>14.830966999999999</v>
          </cell>
          <cell r="N1581">
            <v>0.74168299999999998</v>
          </cell>
          <cell r="O1581">
            <v>4.7627282447110799</v>
          </cell>
        </row>
        <row r="1582">
          <cell r="F1582">
            <v>171902</v>
          </cell>
          <cell r="G1582" t="str">
            <v xml:space="preserve">11KV GOVINDA                  </v>
          </cell>
          <cell r="H1582" t="str">
            <v>INDU</v>
          </cell>
          <cell r="I1582" t="str">
            <v>MX</v>
          </cell>
          <cell r="J1582">
            <v>1.85</v>
          </cell>
          <cell r="K1582">
            <v>0.2</v>
          </cell>
          <cell r="L1582">
            <v>21.429099999999998</v>
          </cell>
          <cell r="M1582">
            <v>20.268158</v>
          </cell>
          <cell r="N1582">
            <v>1.1609419999999999</v>
          </cell>
          <cell r="O1582">
            <v>5.4175956993060836</v>
          </cell>
        </row>
        <row r="1583">
          <cell r="F1583">
            <v>171903</v>
          </cell>
          <cell r="G1583" t="str">
            <v xml:space="preserve">11KV GUPTA                    </v>
          </cell>
          <cell r="H1583" t="str">
            <v>INDU</v>
          </cell>
          <cell r="I1583" t="str">
            <v>MX</v>
          </cell>
          <cell r="J1583">
            <v>2.59</v>
          </cell>
          <cell r="K1583">
            <v>1</v>
          </cell>
          <cell r="L1583">
            <v>10.0946</v>
          </cell>
          <cell r="M1583">
            <v>9.5718879999999995</v>
          </cell>
          <cell r="N1583">
            <v>0.52271199999999995</v>
          </cell>
          <cell r="O1583">
            <v>5.1781348443722388</v>
          </cell>
        </row>
        <row r="1584">
          <cell r="F1584">
            <v>171904</v>
          </cell>
          <cell r="G1584" t="str">
            <v xml:space="preserve">11KV LINDIYAT                 </v>
          </cell>
          <cell r="H1584" t="str">
            <v>INDU</v>
          </cell>
          <cell r="I1584" t="str">
            <v>MX</v>
          </cell>
          <cell r="J1584">
            <v>2.5</v>
          </cell>
          <cell r="K1584">
            <v>3.37</v>
          </cell>
          <cell r="L1584">
            <v>6.1538370000000002</v>
          </cell>
          <cell r="M1584">
            <v>5.8222310000000004</v>
          </cell>
          <cell r="N1584">
            <v>0.33160600000000001</v>
          </cell>
          <cell r="O1584">
            <v>5.3886055155507044</v>
          </cell>
        </row>
        <row r="1585">
          <cell r="F1585">
            <v>171905</v>
          </cell>
          <cell r="G1585" t="str">
            <v xml:space="preserve">11 KV KAMESHWAR MAHADEV       </v>
          </cell>
          <cell r="H1585" t="str">
            <v>INDU</v>
          </cell>
          <cell r="I1585" t="str">
            <v>MX</v>
          </cell>
          <cell r="J1585">
            <v>4.7300000000000004</v>
          </cell>
          <cell r="K1585">
            <v>3.21</v>
          </cell>
          <cell r="L1585">
            <v>9.5586000000000002</v>
          </cell>
          <cell r="M1585">
            <v>9.0935430000000004</v>
          </cell>
          <cell r="N1585">
            <v>0.465057</v>
          </cell>
          <cell r="O1585">
            <v>4.865325466072437</v>
          </cell>
        </row>
        <row r="1586">
          <cell r="F1586">
            <v>171906</v>
          </cell>
          <cell r="G1586" t="str">
            <v xml:space="preserve">11 KV MOLVAN                  </v>
          </cell>
          <cell r="H1586" t="str">
            <v>ADOM</v>
          </cell>
          <cell r="I1586" t="str">
            <v>LT</v>
          </cell>
          <cell r="J1586">
            <v>8.57</v>
          </cell>
          <cell r="K1586">
            <v>22.96</v>
          </cell>
          <cell r="L1586">
            <v>1.37598</v>
          </cell>
          <cell r="M1586">
            <v>0.46358300000000002</v>
          </cell>
          <cell r="N1586">
            <v>0.91239700000000001</v>
          </cell>
          <cell r="O1586">
            <v>66.308885303565461</v>
          </cell>
        </row>
        <row r="1587">
          <cell r="F1587">
            <v>171907</v>
          </cell>
          <cell r="G1587" t="str">
            <v xml:space="preserve">11KV RAJHANS                  </v>
          </cell>
          <cell r="H1587" t="str">
            <v>INDU</v>
          </cell>
          <cell r="I1587" t="str">
            <v>LT</v>
          </cell>
          <cell r="J1587">
            <v>10.82</v>
          </cell>
          <cell r="K1587">
            <v>3.18</v>
          </cell>
          <cell r="L1587">
            <v>0.39792</v>
          </cell>
          <cell r="M1587">
            <v>0.38997799999999999</v>
          </cell>
          <cell r="N1587">
            <v>7.9419999999999994E-3</v>
          </cell>
          <cell r="O1587">
            <v>1.9958785685564937</v>
          </cell>
        </row>
        <row r="1588">
          <cell r="F1588">
            <v>171908</v>
          </cell>
          <cell r="G1588" t="str">
            <v xml:space="preserve">11KV SILVER                   </v>
          </cell>
          <cell r="H1588" t="str">
            <v>INDU</v>
          </cell>
          <cell r="I1588" t="str">
            <v>LT</v>
          </cell>
          <cell r="J1588">
            <v>4.08</v>
          </cell>
          <cell r="K1588">
            <v>1.57</v>
          </cell>
          <cell r="L1588">
            <v>2.0434000000000001</v>
          </cell>
          <cell r="M1588">
            <v>1.99794</v>
          </cell>
          <cell r="N1588">
            <v>4.546E-2</v>
          </cell>
          <cell r="O1588">
            <v>2.2247235000489383</v>
          </cell>
        </row>
        <row r="1589">
          <cell r="F1589">
            <v>171909</v>
          </cell>
          <cell r="G1589" t="str">
            <v xml:space="preserve">11KV WATER WORKS              </v>
          </cell>
          <cell r="H1589" t="str">
            <v>INDU</v>
          </cell>
          <cell r="I1589" t="str">
            <v>LT</v>
          </cell>
          <cell r="J1589">
            <v>3.2</v>
          </cell>
          <cell r="K1589">
            <v>0</v>
          </cell>
          <cell r="L1589">
            <v>4.4000000000000003E-3</v>
          </cell>
          <cell r="M1589">
            <v>0</v>
          </cell>
          <cell r="N1589">
            <v>4.4000000000000003E-3</v>
          </cell>
          <cell r="O1589">
            <v>100</v>
          </cell>
        </row>
        <row r="1590">
          <cell r="F1590">
            <v>171910</v>
          </cell>
          <cell r="G1590" t="str">
            <v xml:space="preserve">11KV SAHLON                   </v>
          </cell>
          <cell r="H1590" t="str">
            <v>INDU</v>
          </cell>
          <cell r="I1590" t="str">
            <v>LT</v>
          </cell>
          <cell r="J1590">
            <v>4.1500000000000004</v>
          </cell>
          <cell r="K1590">
            <v>0</v>
          </cell>
          <cell r="L1590">
            <v>2.0999999999999999E-3</v>
          </cell>
          <cell r="M1590">
            <v>0</v>
          </cell>
          <cell r="N1590">
            <v>2.0999999999999999E-3</v>
          </cell>
          <cell r="O1590">
            <v>100</v>
          </cell>
        </row>
        <row r="1591">
          <cell r="F1591">
            <v>172001</v>
          </cell>
          <cell r="G1591" t="str">
            <v xml:space="preserve">11KV OSARA JGY                </v>
          </cell>
          <cell r="H1591" t="str">
            <v xml:space="preserve">JGY </v>
          </cell>
          <cell r="I1591" t="str">
            <v>MX</v>
          </cell>
          <cell r="J1591">
            <v>5.0999999999999996</v>
          </cell>
          <cell r="K1591">
            <v>35.03</v>
          </cell>
          <cell r="L1591">
            <v>3.3035999999999999</v>
          </cell>
          <cell r="M1591">
            <v>2.4784329999999999</v>
          </cell>
          <cell r="N1591">
            <v>0.82516699999999998</v>
          </cell>
          <cell r="O1591">
            <v>24.977812083787384</v>
          </cell>
        </row>
        <row r="1592">
          <cell r="F1592">
            <v>172002</v>
          </cell>
          <cell r="G1592" t="str">
            <v xml:space="preserve">11KV ASURIA AG                </v>
          </cell>
          <cell r="H1592" t="str">
            <v>ADOM</v>
          </cell>
          <cell r="I1592" t="str">
            <v>LT</v>
          </cell>
          <cell r="J1592">
            <v>3.53</v>
          </cell>
          <cell r="K1592">
            <v>-56.81</v>
          </cell>
          <cell r="L1592">
            <v>1.379</v>
          </cell>
          <cell r="M1592">
            <v>2.1949480000000001</v>
          </cell>
          <cell r="N1592">
            <v>-0.81594800000000001</v>
          </cell>
          <cell r="O1592">
            <v>-59.169543147208124</v>
          </cell>
        </row>
        <row r="1593">
          <cell r="F1593">
            <v>172003</v>
          </cell>
          <cell r="G1593" t="str">
            <v xml:space="preserve">11KV VADADALA URBAN           </v>
          </cell>
          <cell r="H1593" t="str">
            <v>URBN</v>
          </cell>
          <cell r="I1593" t="str">
            <v>MX</v>
          </cell>
          <cell r="J1593">
            <v>4.25</v>
          </cell>
          <cell r="K1593">
            <v>-0.64</v>
          </cell>
          <cell r="L1593">
            <v>7.4336000000000002</v>
          </cell>
          <cell r="M1593">
            <v>7.0432059999999996</v>
          </cell>
          <cell r="N1593">
            <v>0.39039400000000002</v>
          </cell>
          <cell r="O1593">
            <v>5.251748816185966</v>
          </cell>
        </row>
        <row r="1594">
          <cell r="F1594">
            <v>172004</v>
          </cell>
          <cell r="G1594" t="str">
            <v xml:space="preserve">11KV VAGUSANA JGY             </v>
          </cell>
          <cell r="H1594" t="str">
            <v xml:space="preserve">JGY </v>
          </cell>
          <cell r="I1594" t="str">
            <v>MX</v>
          </cell>
          <cell r="J1594">
            <v>6.7</v>
          </cell>
          <cell r="K1594">
            <v>39.630000000000003</v>
          </cell>
          <cell r="L1594">
            <v>3.1932</v>
          </cell>
          <cell r="M1594">
            <v>2.2279849999999999</v>
          </cell>
          <cell r="N1594">
            <v>0.96521500000000005</v>
          </cell>
          <cell r="O1594">
            <v>30.227201553300763</v>
          </cell>
        </row>
        <row r="1595">
          <cell r="F1595">
            <v>172101</v>
          </cell>
          <cell r="G1595" t="str">
            <v xml:space="preserve">11KV SAMOR JGY                </v>
          </cell>
          <cell r="H1595" t="str">
            <v xml:space="preserve">JGY </v>
          </cell>
          <cell r="I1595" t="str">
            <v>MX</v>
          </cell>
          <cell r="J1595">
            <v>9.7100000000000009</v>
          </cell>
          <cell r="K1595">
            <v>43.53</v>
          </cell>
          <cell r="L1595">
            <v>5.5461999999999998</v>
          </cell>
          <cell r="M1595">
            <v>3.1212789999999999</v>
          </cell>
          <cell r="N1595">
            <v>2.4249209999999999</v>
          </cell>
          <cell r="O1595">
            <v>43.722206195232772</v>
          </cell>
        </row>
        <row r="1596">
          <cell r="F1596">
            <v>172102</v>
          </cell>
          <cell r="G1596" t="str">
            <v xml:space="preserve">11KV CHHAPRA JGY              </v>
          </cell>
          <cell r="H1596" t="str">
            <v xml:space="preserve">JGY </v>
          </cell>
          <cell r="I1596" t="str">
            <v>MX</v>
          </cell>
          <cell r="J1596">
            <v>7.06</v>
          </cell>
          <cell r="K1596">
            <v>15.01</v>
          </cell>
          <cell r="L1596">
            <v>8.6268999999999991</v>
          </cell>
          <cell r="M1596">
            <v>7.2002569999999997</v>
          </cell>
          <cell r="N1596">
            <v>1.4266430000000001</v>
          </cell>
          <cell r="O1596">
            <v>16.53714544042472</v>
          </cell>
        </row>
        <row r="1597">
          <cell r="F1597">
            <v>172103</v>
          </cell>
          <cell r="G1597" t="str">
            <v xml:space="preserve">11KV MANDVA AG                </v>
          </cell>
          <cell r="H1597" t="str">
            <v>ADOM</v>
          </cell>
          <cell r="I1597" t="str">
            <v>LT</v>
          </cell>
          <cell r="J1597">
            <v>20.309999999999999</v>
          </cell>
          <cell r="K1597">
            <v>-13.12</v>
          </cell>
          <cell r="L1597">
            <v>1.9113</v>
          </cell>
          <cell r="M1597">
            <v>2.360293</v>
          </cell>
          <cell r="N1597">
            <v>-0.44899299999999998</v>
          </cell>
          <cell r="O1597">
            <v>-23.491497933343798</v>
          </cell>
        </row>
        <row r="1598">
          <cell r="F1598">
            <v>172104</v>
          </cell>
          <cell r="G1598" t="str">
            <v xml:space="preserve">11KV ANDADA AG                </v>
          </cell>
          <cell r="H1598" t="str">
            <v>ADOM</v>
          </cell>
          <cell r="I1598" t="str">
            <v>LT</v>
          </cell>
          <cell r="J1598">
            <v>12.51</v>
          </cell>
          <cell r="K1598">
            <v>-4.03</v>
          </cell>
          <cell r="L1598">
            <v>1.1828000000000001</v>
          </cell>
          <cell r="M1598">
            <v>0.98533199999999999</v>
          </cell>
          <cell r="N1598">
            <v>0.197468</v>
          </cell>
          <cell r="O1598">
            <v>16.694961109232331</v>
          </cell>
        </row>
        <row r="1599">
          <cell r="F1599">
            <v>172201</v>
          </cell>
          <cell r="G1599" t="str">
            <v xml:space="preserve">11KV SAMANTPUR JGY            </v>
          </cell>
          <cell r="H1599" t="str">
            <v xml:space="preserve">JGY </v>
          </cell>
          <cell r="I1599" t="str">
            <v>MX</v>
          </cell>
          <cell r="J1599">
            <v>5.21</v>
          </cell>
          <cell r="K1599">
            <v>47.24</v>
          </cell>
          <cell r="L1599">
            <v>2.4091</v>
          </cell>
          <cell r="M1599">
            <v>1.2204759999999999</v>
          </cell>
          <cell r="N1599">
            <v>1.1886239999999999</v>
          </cell>
          <cell r="O1599">
            <v>49.33892324934623</v>
          </cell>
        </row>
        <row r="1600">
          <cell r="F1600">
            <v>172203</v>
          </cell>
          <cell r="G1600" t="str">
            <v xml:space="preserve">11KV EVEREST (SAMBHETI S/S)   </v>
          </cell>
          <cell r="H1600" t="str">
            <v>INDU</v>
          </cell>
          <cell r="I1600" t="str">
            <v>MX</v>
          </cell>
          <cell r="J1600">
            <v>2.36</v>
          </cell>
          <cell r="K1600">
            <v>3.04</v>
          </cell>
          <cell r="L1600">
            <v>7.8593000000000002</v>
          </cell>
          <cell r="M1600">
            <v>7.5718889999999996</v>
          </cell>
          <cell r="N1600">
            <v>0.28741100000000003</v>
          </cell>
          <cell r="O1600">
            <v>3.6569541816701232</v>
          </cell>
        </row>
        <row r="1601">
          <cell r="F1601">
            <v>172204</v>
          </cell>
          <cell r="G1601" t="str">
            <v xml:space="preserve">11KV MARUTI                   </v>
          </cell>
          <cell r="H1601" t="str">
            <v>INDU</v>
          </cell>
          <cell r="I1601" t="str">
            <v>MX</v>
          </cell>
          <cell r="J1601">
            <v>0.01</v>
          </cell>
          <cell r="K1601">
            <v>4.07</v>
          </cell>
          <cell r="L1601">
            <v>0.10936999999999999</v>
          </cell>
          <cell r="M1601">
            <v>6.9806000000000007E-2</v>
          </cell>
          <cell r="N1601">
            <v>3.9564000000000002E-2</v>
          </cell>
          <cell r="O1601">
            <v>36.174453689311513</v>
          </cell>
        </row>
        <row r="1602">
          <cell r="F1602">
            <v>172301</v>
          </cell>
          <cell r="G1602" t="str">
            <v xml:space="preserve">11KV SISODARA AG              </v>
          </cell>
          <cell r="H1602" t="str">
            <v>ADOM</v>
          </cell>
          <cell r="I1602" t="str">
            <v>LT</v>
          </cell>
          <cell r="J1602">
            <v>52.08</v>
          </cell>
          <cell r="K1602">
            <v>13.91</v>
          </cell>
          <cell r="L1602">
            <v>2.0095999999999998</v>
          </cell>
          <cell r="M1602">
            <v>1.717654</v>
          </cell>
          <cell r="N1602">
            <v>0.29194599999999998</v>
          </cell>
          <cell r="O1602">
            <v>14.527567675159236</v>
          </cell>
        </row>
        <row r="1603">
          <cell r="F1603">
            <v>172302</v>
          </cell>
          <cell r="G1603" t="str">
            <v xml:space="preserve">11KV ORI AG                   </v>
          </cell>
          <cell r="H1603" t="str">
            <v>ADOM</v>
          </cell>
          <cell r="I1603" t="str">
            <v>LT</v>
          </cell>
          <cell r="J1603">
            <v>36.130000000000003</v>
          </cell>
          <cell r="K1603">
            <v>17.45</v>
          </cell>
          <cell r="L1603">
            <v>1.1327</v>
          </cell>
          <cell r="M1603">
            <v>0.96222300000000005</v>
          </cell>
          <cell r="N1603">
            <v>0.17047699999999999</v>
          </cell>
          <cell r="O1603">
            <v>15.050498808157499</v>
          </cell>
        </row>
        <row r="1604">
          <cell r="F1604">
            <v>172303</v>
          </cell>
          <cell r="G1604" t="str">
            <v xml:space="preserve">11KV NAVAPARA AG              </v>
          </cell>
          <cell r="H1604" t="str">
            <v>ADOM</v>
          </cell>
          <cell r="I1604" t="str">
            <v>LT</v>
          </cell>
          <cell r="J1604">
            <v>19.16</v>
          </cell>
          <cell r="K1604">
            <v>0.71</v>
          </cell>
          <cell r="L1604">
            <v>0.17280000000000001</v>
          </cell>
          <cell r="M1604">
            <v>0.225381</v>
          </cell>
          <cell r="N1604">
            <v>-5.2581000000000003E-2</v>
          </cell>
          <cell r="O1604">
            <v>-30.428819444444443</v>
          </cell>
        </row>
        <row r="1605">
          <cell r="F1605">
            <v>172304</v>
          </cell>
          <cell r="G1605" t="str">
            <v xml:space="preserve">11KV PATANA JGY               </v>
          </cell>
          <cell r="H1605" t="str">
            <v xml:space="preserve">JGY </v>
          </cell>
          <cell r="I1605" t="str">
            <v>LT</v>
          </cell>
          <cell r="J1605">
            <v>7.71</v>
          </cell>
          <cell r="K1605">
            <v>47.83</v>
          </cell>
          <cell r="L1605">
            <v>1.8903000000000001</v>
          </cell>
          <cell r="M1605">
            <v>1.2329159999999999</v>
          </cell>
          <cell r="N1605">
            <v>0.65738399999999997</v>
          </cell>
          <cell r="O1605">
            <v>34.776702110776064</v>
          </cell>
        </row>
        <row r="1606">
          <cell r="F1606">
            <v>172501</v>
          </cell>
          <cell r="G1606" t="str">
            <v xml:space="preserve">11KV KOLVAN JGY               </v>
          </cell>
          <cell r="H1606" t="str">
            <v xml:space="preserve">JGY </v>
          </cell>
          <cell r="I1606" t="str">
            <v>LT</v>
          </cell>
          <cell r="J1606">
            <v>8.61</v>
          </cell>
          <cell r="K1606">
            <v>85.01</v>
          </cell>
          <cell r="L1606">
            <v>4.9039999999999999</v>
          </cell>
          <cell r="M1606">
            <v>0.50365400000000005</v>
          </cell>
          <cell r="N1606">
            <v>4.4003459999999999</v>
          </cell>
          <cell r="O1606">
            <v>89.729730831973896</v>
          </cell>
        </row>
        <row r="1607">
          <cell r="F1607">
            <v>172502</v>
          </cell>
          <cell r="G1607" t="str">
            <v xml:space="preserve">11KV JAVLI AG                 </v>
          </cell>
          <cell r="H1607" t="str">
            <v>ADOM</v>
          </cell>
          <cell r="I1607" t="str">
            <v>LT</v>
          </cell>
          <cell r="J1607">
            <v>15.07</v>
          </cell>
          <cell r="K1607">
            <v>28.14</v>
          </cell>
          <cell r="L1607">
            <v>1.6241699999999999</v>
          </cell>
          <cell r="M1607">
            <v>1.375243</v>
          </cell>
          <cell r="N1607">
            <v>0.24892700000000001</v>
          </cell>
          <cell r="O1607">
            <v>15.326412875499486</v>
          </cell>
        </row>
        <row r="1608">
          <cell r="F1608">
            <v>172503</v>
          </cell>
          <cell r="G1608" t="str">
            <v xml:space="preserve">11KV KHOCHARPADA AG           </v>
          </cell>
          <cell r="H1608" t="str">
            <v>ADOM</v>
          </cell>
          <cell r="I1608" t="str">
            <v>LT</v>
          </cell>
          <cell r="J1608">
            <v>10.53</v>
          </cell>
          <cell r="K1608">
            <v>13.77</v>
          </cell>
          <cell r="L1608">
            <v>0.71394000000000002</v>
          </cell>
          <cell r="M1608">
            <v>0.85534900000000003</v>
          </cell>
          <cell r="N1608">
            <v>-0.14140900000000001</v>
          </cell>
          <cell r="O1608">
            <v>-19.806846513712635</v>
          </cell>
        </row>
        <row r="1609">
          <cell r="F1609">
            <v>172504</v>
          </cell>
          <cell r="G1609" t="str">
            <v xml:space="preserve">11KV PANCHPIPRI JGY           </v>
          </cell>
          <cell r="H1609" t="str">
            <v xml:space="preserve">JGY </v>
          </cell>
          <cell r="I1609" t="str">
            <v>LT</v>
          </cell>
          <cell r="J1609">
            <v>6.17</v>
          </cell>
          <cell r="K1609">
            <v>70.150000000000006</v>
          </cell>
          <cell r="L1609">
            <v>2.5884800000000001</v>
          </cell>
          <cell r="M1609">
            <v>0.76751800000000003</v>
          </cell>
          <cell r="N1609">
            <v>1.820962</v>
          </cell>
          <cell r="O1609">
            <v>70.348698850290518</v>
          </cell>
        </row>
        <row r="1610">
          <cell r="F1610">
            <v>172601</v>
          </cell>
          <cell r="G1610" t="str">
            <v xml:space="preserve">11KV SAMOT JGY                </v>
          </cell>
          <cell r="H1610" t="str">
            <v xml:space="preserve">JGY </v>
          </cell>
          <cell r="I1610" t="str">
            <v>LT</v>
          </cell>
          <cell r="J1610">
            <v>11.93</v>
          </cell>
          <cell r="K1610">
            <v>80.239999999999995</v>
          </cell>
          <cell r="L1610">
            <v>2.9567000000000001</v>
          </cell>
          <cell r="M1610">
            <v>0.57254799999999995</v>
          </cell>
          <cell r="N1610">
            <v>2.3841519999999998</v>
          </cell>
          <cell r="O1610">
            <v>80.635573443365914</v>
          </cell>
        </row>
        <row r="1611">
          <cell r="F1611">
            <v>172602</v>
          </cell>
          <cell r="G1611" t="str">
            <v xml:space="preserve">11KV KHATAM JGY               </v>
          </cell>
          <cell r="H1611" t="str">
            <v xml:space="preserve">JGY </v>
          </cell>
          <cell r="I1611" t="str">
            <v>LT</v>
          </cell>
          <cell r="J1611">
            <v>6.68</v>
          </cell>
          <cell r="K1611">
            <v>73.78</v>
          </cell>
          <cell r="L1611">
            <v>1.4358</v>
          </cell>
          <cell r="M1611">
            <v>0.39640900000000001</v>
          </cell>
          <cell r="N1611">
            <v>1.039391</v>
          </cell>
          <cell r="O1611">
            <v>72.391071179830064</v>
          </cell>
        </row>
        <row r="1612">
          <cell r="F1612">
            <v>172701</v>
          </cell>
          <cell r="G1612" t="str">
            <v xml:space="preserve">11KV AGRICO                   </v>
          </cell>
          <cell r="H1612" t="str">
            <v>INDU</v>
          </cell>
          <cell r="I1612" t="str">
            <v>MX</v>
          </cell>
          <cell r="J1612">
            <v>1.41</v>
          </cell>
          <cell r="K1612">
            <v>4.83</v>
          </cell>
          <cell r="L1612">
            <v>11.97978</v>
          </cell>
          <cell r="M1612">
            <v>11.571427</v>
          </cell>
          <cell r="N1612">
            <v>0.40835300000000002</v>
          </cell>
          <cell r="O1612">
            <v>3.4086853013995251</v>
          </cell>
        </row>
        <row r="1613">
          <cell r="F1613">
            <v>172801</v>
          </cell>
          <cell r="G1613" t="str">
            <v xml:space="preserve">11KV DSPO FDR                 </v>
          </cell>
          <cell r="H1613" t="str">
            <v>URBN</v>
          </cell>
          <cell r="I1613" t="str">
            <v>MX</v>
          </cell>
          <cell r="J1613">
            <v>4.6399999999999997</v>
          </cell>
          <cell r="K1613">
            <v>14.65</v>
          </cell>
          <cell r="L1613">
            <v>4.7833649999999999</v>
          </cell>
          <cell r="M1613">
            <v>2.6267879999999999</v>
          </cell>
          <cell r="N1613">
            <v>2.156577</v>
          </cell>
          <cell r="O1613">
            <v>45.084934977782375</v>
          </cell>
        </row>
        <row r="1614">
          <cell r="F1614">
            <v>172802</v>
          </cell>
          <cell r="G1614" t="str">
            <v xml:space="preserve">11KV VASILA                   </v>
          </cell>
          <cell r="H1614" t="str">
            <v>URBN</v>
          </cell>
          <cell r="I1614" t="str">
            <v>MX</v>
          </cell>
          <cell r="J1614">
            <v>6.9</v>
          </cell>
          <cell r="K1614">
            <v>5.12</v>
          </cell>
          <cell r="L1614">
            <v>7.3602829999999999</v>
          </cell>
          <cell r="M1614">
            <v>6.2003560000000002</v>
          </cell>
          <cell r="N1614">
            <v>1.1599269999999999</v>
          </cell>
          <cell r="O1614">
            <v>15.759271756262633</v>
          </cell>
        </row>
        <row r="1615">
          <cell r="F1615">
            <v>172803</v>
          </cell>
          <cell r="G1615" t="str">
            <v xml:space="preserve">11KV REVA FDR                 </v>
          </cell>
          <cell r="H1615" t="str">
            <v>URBN</v>
          </cell>
          <cell r="I1615" t="str">
            <v>MX</v>
          </cell>
          <cell r="J1615">
            <v>7.17</v>
          </cell>
          <cell r="K1615">
            <v>9.98</v>
          </cell>
          <cell r="L1615">
            <v>3.12514</v>
          </cell>
          <cell r="M1615">
            <v>2.2498909999999999</v>
          </cell>
          <cell r="N1615">
            <v>0.87524900000000005</v>
          </cell>
          <cell r="O1615">
            <v>28.006713299244193</v>
          </cell>
        </row>
        <row r="1616">
          <cell r="F1616">
            <v>172804</v>
          </cell>
          <cell r="G1616" t="str">
            <v xml:space="preserve">11 KV AMAN URBAN FEEDER       </v>
          </cell>
          <cell r="H1616" t="str">
            <v>URBN</v>
          </cell>
          <cell r="I1616" t="str">
            <v>LT</v>
          </cell>
          <cell r="J1616">
            <v>19.13</v>
          </cell>
          <cell r="K1616">
            <v>0.06</v>
          </cell>
          <cell r="L1616">
            <v>3.4096329999999999</v>
          </cell>
          <cell r="M1616">
            <v>2.3749989999999999</v>
          </cell>
          <cell r="N1616">
            <v>1.0346340000000001</v>
          </cell>
          <cell r="O1616">
            <v>30.344438829633571</v>
          </cell>
        </row>
        <row r="1617">
          <cell r="F1617">
            <v>172805</v>
          </cell>
          <cell r="G1617" t="str">
            <v xml:space="preserve">11 KV DETRAL FEEDER           </v>
          </cell>
          <cell r="H1617" t="str">
            <v xml:space="preserve">JGY </v>
          </cell>
          <cell r="I1617" t="str">
            <v>LT</v>
          </cell>
          <cell r="J1617">
            <v>6.41</v>
          </cell>
          <cell r="K1617">
            <v>54.48</v>
          </cell>
          <cell r="L1617">
            <v>4.5830200000000003</v>
          </cell>
          <cell r="M1617">
            <v>2.2935699999999999</v>
          </cell>
          <cell r="N1617">
            <v>2.28945</v>
          </cell>
          <cell r="O1617">
            <v>49.955051472609767</v>
          </cell>
        </row>
        <row r="1618">
          <cell r="F1618">
            <v>172806</v>
          </cell>
          <cell r="G1618" t="str">
            <v xml:space="preserve">11 KV KUKARWADA FEEDER        </v>
          </cell>
          <cell r="H1618" t="str">
            <v>ADOM</v>
          </cell>
          <cell r="I1618" t="str">
            <v>LT</v>
          </cell>
          <cell r="J1618">
            <v>10.79</v>
          </cell>
          <cell r="K1618">
            <v>23.92</v>
          </cell>
          <cell r="L1618">
            <v>6.1839999999999999E-2</v>
          </cell>
          <cell r="M1618">
            <v>3.7797999999999998E-2</v>
          </cell>
          <cell r="N1618">
            <v>2.4042000000000001E-2</v>
          </cell>
          <cell r="O1618">
            <v>38.877749029754206</v>
          </cell>
        </row>
        <row r="1619">
          <cell r="F1619">
            <v>172901</v>
          </cell>
          <cell r="G1619" t="str">
            <v xml:space="preserve">11KV MIRAPOR JGY              </v>
          </cell>
          <cell r="H1619" t="str">
            <v xml:space="preserve">JGY </v>
          </cell>
          <cell r="I1619" t="str">
            <v>MX</v>
          </cell>
          <cell r="J1619">
            <v>7</v>
          </cell>
          <cell r="K1619">
            <v>75.91</v>
          </cell>
          <cell r="L1619">
            <v>4.26457</v>
          </cell>
          <cell r="M1619">
            <v>1.123675</v>
          </cell>
          <cell r="N1619">
            <v>3.140895</v>
          </cell>
          <cell r="O1619">
            <v>73.650919084456348</v>
          </cell>
        </row>
        <row r="1620">
          <cell r="F1620">
            <v>172902</v>
          </cell>
          <cell r="G1620" t="str">
            <v xml:space="preserve">11KV JAMANIA AG               </v>
          </cell>
          <cell r="H1620" t="str">
            <v>ADOM</v>
          </cell>
          <cell r="I1620" t="str">
            <v>LT</v>
          </cell>
          <cell r="J1620">
            <v>5.0599999999999996</v>
          </cell>
          <cell r="K1620">
            <v>26.48</v>
          </cell>
          <cell r="L1620">
            <v>0.61058000000000001</v>
          </cell>
          <cell r="M1620">
            <v>0.42287200000000003</v>
          </cell>
          <cell r="N1620">
            <v>0.18770800000000001</v>
          </cell>
          <cell r="O1620">
            <v>30.742572635854433</v>
          </cell>
        </row>
        <row r="1621">
          <cell r="F1621">
            <v>172903</v>
          </cell>
          <cell r="G1621" t="str">
            <v xml:space="preserve">11KV MOTIPARA AG              </v>
          </cell>
          <cell r="H1621" t="str">
            <v>ADOM</v>
          </cell>
          <cell r="I1621" t="str">
            <v>LT</v>
          </cell>
          <cell r="J1621">
            <v>13.67</v>
          </cell>
          <cell r="K1621">
            <v>45.75</v>
          </cell>
          <cell r="L1621">
            <v>2.4370799999999999</v>
          </cell>
          <cell r="M1621">
            <v>1.2312270000000001</v>
          </cell>
          <cell r="N1621">
            <v>1.2058530000000001</v>
          </cell>
          <cell r="O1621">
            <v>49.479417992023244</v>
          </cell>
        </row>
        <row r="1622">
          <cell r="F1622">
            <v>172904</v>
          </cell>
          <cell r="G1622" t="str">
            <v xml:space="preserve">11KV KABIRGAM AG              </v>
          </cell>
          <cell r="H1622" t="str">
            <v>ADOM</v>
          </cell>
          <cell r="I1622" t="str">
            <v>LT</v>
          </cell>
          <cell r="J1622">
            <v>9.73</v>
          </cell>
          <cell r="K1622">
            <v>42.37</v>
          </cell>
          <cell r="L1622">
            <v>1.64655</v>
          </cell>
          <cell r="M1622">
            <v>0.97821499999999995</v>
          </cell>
          <cell r="N1622">
            <v>0.66833500000000001</v>
          </cell>
          <cell r="O1622">
            <v>40.590021560232003</v>
          </cell>
        </row>
        <row r="1623">
          <cell r="F1623">
            <v>172905</v>
          </cell>
          <cell r="G1623" t="str">
            <v xml:space="preserve">11KV SABARIYA AG              </v>
          </cell>
          <cell r="H1623" t="str">
            <v>ADOM</v>
          </cell>
          <cell r="I1623" t="str">
            <v>LT</v>
          </cell>
          <cell r="J1623">
            <v>7</v>
          </cell>
          <cell r="K1623">
            <v>0</v>
          </cell>
          <cell r="L1623">
            <v>0.50597999999999999</v>
          </cell>
          <cell r="M1623">
            <v>0</v>
          </cell>
          <cell r="N1623">
            <v>0.50597999999999999</v>
          </cell>
          <cell r="O1623">
            <v>100</v>
          </cell>
        </row>
        <row r="1624">
          <cell r="F1624">
            <v>173001</v>
          </cell>
          <cell r="G1624" t="str">
            <v xml:space="preserve">11KV TEE VENTURE              </v>
          </cell>
          <cell r="H1624" t="str">
            <v>INDU</v>
          </cell>
          <cell r="I1624" t="str">
            <v>MX</v>
          </cell>
          <cell r="J1624">
            <v>3.38</v>
          </cell>
          <cell r="K1624">
            <v>0.34</v>
          </cell>
          <cell r="L1624">
            <v>3.8686039999999999</v>
          </cell>
          <cell r="M1624">
            <v>3.471568</v>
          </cell>
          <cell r="N1624">
            <v>0.397036</v>
          </cell>
          <cell r="O1624">
            <v>10.263030281724363</v>
          </cell>
        </row>
        <row r="1625">
          <cell r="F1625">
            <v>173002</v>
          </cell>
          <cell r="G1625" t="str">
            <v xml:space="preserve">11KV HIMANI CROP              </v>
          </cell>
          <cell r="H1625" t="str">
            <v>INDU</v>
          </cell>
          <cell r="I1625" t="str">
            <v>LT</v>
          </cell>
          <cell r="J1625">
            <v>3</v>
          </cell>
          <cell r="K1625">
            <v>0</v>
          </cell>
          <cell r="L1625">
            <v>0.83167599999999997</v>
          </cell>
          <cell r="M1625">
            <v>0.71394599999999997</v>
          </cell>
          <cell r="N1625">
            <v>0.11773</v>
          </cell>
          <cell r="O1625">
            <v>14.15575296148981</v>
          </cell>
        </row>
        <row r="1626">
          <cell r="F1626">
            <v>303701</v>
          </cell>
          <cell r="G1626" t="str">
            <v xml:space="preserve">11KV BUNJETHA JGY             </v>
          </cell>
          <cell r="H1626" t="str">
            <v xml:space="preserve">JGY </v>
          </cell>
          <cell r="I1626" t="str">
            <v>LT</v>
          </cell>
          <cell r="J1626">
            <v>8.01</v>
          </cell>
          <cell r="K1626">
            <v>4</v>
          </cell>
          <cell r="L1626">
            <v>0.75138000000000005</v>
          </cell>
          <cell r="M1626">
            <v>0.55916200000000005</v>
          </cell>
          <cell r="N1626">
            <v>0.192218</v>
          </cell>
          <cell r="O1626">
            <v>25.581995794404961</v>
          </cell>
        </row>
        <row r="1627">
          <cell r="F1627">
            <v>303702</v>
          </cell>
          <cell r="G1627" t="str">
            <v xml:space="preserve">11KV VAJERIYA JGY             </v>
          </cell>
          <cell r="H1627" t="str">
            <v xml:space="preserve">JGY </v>
          </cell>
          <cell r="I1627" t="str">
            <v>LT</v>
          </cell>
          <cell r="J1627">
            <v>6.76</v>
          </cell>
          <cell r="K1627">
            <v>30.53</v>
          </cell>
          <cell r="L1627">
            <v>1.55575</v>
          </cell>
          <cell r="M1627">
            <v>1.3714679999999999</v>
          </cell>
          <cell r="N1627">
            <v>0.184282</v>
          </cell>
          <cell r="O1627">
            <v>11.845219347581553</v>
          </cell>
        </row>
        <row r="1628">
          <cell r="F1628">
            <v>303703</v>
          </cell>
          <cell r="G1628" t="str">
            <v xml:space="preserve">11KV TANKA AG                 </v>
          </cell>
          <cell r="H1628" t="str">
            <v>ADOM</v>
          </cell>
          <cell r="I1628" t="str">
            <v>LT</v>
          </cell>
          <cell r="J1628">
            <v>6.81</v>
          </cell>
          <cell r="K1628">
            <v>6.38</v>
          </cell>
          <cell r="L1628">
            <v>0.75116000000000005</v>
          </cell>
          <cell r="M1628">
            <v>0.61805600000000005</v>
          </cell>
          <cell r="N1628">
            <v>0.133104</v>
          </cell>
          <cell r="O1628">
            <v>17.719793386229298</v>
          </cell>
        </row>
        <row r="1629">
          <cell r="F1629">
            <v>303704</v>
          </cell>
          <cell r="G1629" t="str">
            <v xml:space="preserve">11KV SAHEBPURA AG             </v>
          </cell>
          <cell r="H1629" t="str">
            <v>ADOM</v>
          </cell>
          <cell r="I1629" t="str">
            <v>LT</v>
          </cell>
          <cell r="J1629">
            <v>10.58</v>
          </cell>
          <cell r="K1629">
            <v>14.01</v>
          </cell>
          <cell r="L1629">
            <v>0.95193000000000005</v>
          </cell>
          <cell r="M1629">
            <v>0.85734399999999999</v>
          </cell>
          <cell r="N1629">
            <v>9.4586000000000003E-2</v>
          </cell>
          <cell r="O1629">
            <v>9.9362348071812008</v>
          </cell>
        </row>
        <row r="1630">
          <cell r="F1630">
            <v>303705</v>
          </cell>
          <cell r="G1630" t="str">
            <v xml:space="preserve">11KV VARVADA AG               </v>
          </cell>
          <cell r="H1630" t="str">
            <v>ADOM</v>
          </cell>
          <cell r="I1630" t="str">
            <v>LT</v>
          </cell>
          <cell r="J1630">
            <v>13.25</v>
          </cell>
          <cell r="K1630">
            <v>18.3</v>
          </cell>
          <cell r="L1630">
            <v>0.74834000000000001</v>
          </cell>
          <cell r="M1630">
            <v>1.077915</v>
          </cell>
          <cell r="N1630">
            <v>-0.32957500000000001</v>
          </cell>
          <cell r="O1630">
            <v>-44.040810326856779</v>
          </cell>
        </row>
        <row r="1631">
          <cell r="F1631">
            <v>303706</v>
          </cell>
          <cell r="G1631" t="str">
            <v xml:space="preserve">11KV MORIYA JGY               </v>
          </cell>
          <cell r="H1631" t="str">
            <v xml:space="preserve">JGY </v>
          </cell>
          <cell r="I1631" t="str">
            <v>LT</v>
          </cell>
          <cell r="J1631">
            <v>5</v>
          </cell>
          <cell r="K1631">
            <v>0</v>
          </cell>
          <cell r="L1631">
            <v>0.68991000000000002</v>
          </cell>
          <cell r="M1631">
            <v>0.24605299999999999</v>
          </cell>
          <cell r="N1631">
            <v>0.443857</v>
          </cell>
          <cell r="O1631">
            <v>64.335493035323452</v>
          </cell>
        </row>
        <row r="1632">
          <cell r="F1632">
            <v>304601</v>
          </cell>
          <cell r="G1632" t="str">
            <v xml:space="preserve">11KV AGAR JGY                 </v>
          </cell>
          <cell r="H1632" t="str">
            <v xml:space="preserve">JGY </v>
          </cell>
          <cell r="I1632" t="str">
            <v>MX</v>
          </cell>
          <cell r="J1632">
            <v>3.41</v>
          </cell>
          <cell r="K1632">
            <v>44.7</v>
          </cell>
          <cell r="L1632">
            <v>1.8281099999999999</v>
          </cell>
          <cell r="M1632">
            <v>1.0078400000000001</v>
          </cell>
          <cell r="N1632">
            <v>0.82027000000000005</v>
          </cell>
          <cell r="O1632">
            <v>44.869838248245458</v>
          </cell>
        </row>
        <row r="1633">
          <cell r="F1633">
            <v>304602</v>
          </cell>
          <cell r="G1633" t="str">
            <v xml:space="preserve">11KV PINDOLI JGY              </v>
          </cell>
          <cell r="H1633" t="str">
            <v xml:space="preserve">JGY </v>
          </cell>
          <cell r="I1633" t="str">
            <v>MX</v>
          </cell>
          <cell r="J1633">
            <v>1.57</v>
          </cell>
          <cell r="K1633">
            <v>29.75</v>
          </cell>
          <cell r="L1633">
            <v>0.66844000000000003</v>
          </cell>
          <cell r="M1633">
            <v>0.49474299999999999</v>
          </cell>
          <cell r="N1633">
            <v>0.17369699999999999</v>
          </cell>
          <cell r="O1633">
            <v>25.98542875949973</v>
          </cell>
        </row>
        <row r="1634">
          <cell r="F1634">
            <v>304603</v>
          </cell>
          <cell r="G1634" t="str">
            <v xml:space="preserve">11KV VHORA AG                 </v>
          </cell>
          <cell r="H1634" t="str">
            <v>ADOM</v>
          </cell>
          <cell r="I1634" t="str">
            <v>LT</v>
          </cell>
          <cell r="J1634">
            <v>6.9</v>
          </cell>
          <cell r="K1634">
            <v>7.12</v>
          </cell>
          <cell r="L1634">
            <v>0.4279</v>
          </cell>
          <cell r="M1634">
            <v>0.39402100000000001</v>
          </cell>
          <cell r="N1634">
            <v>3.3878999999999999E-2</v>
          </cell>
          <cell r="O1634">
            <v>7.9175040897405937</v>
          </cell>
        </row>
        <row r="1635">
          <cell r="F1635">
            <v>304604</v>
          </cell>
          <cell r="G1635" t="str">
            <v xml:space="preserve">11KV RATUDIYA AG              </v>
          </cell>
          <cell r="H1635" t="str">
            <v>ADOM</v>
          </cell>
          <cell r="I1635" t="str">
            <v>LT</v>
          </cell>
          <cell r="J1635">
            <v>10.18</v>
          </cell>
          <cell r="K1635">
            <v>31.48</v>
          </cell>
          <cell r="L1635">
            <v>0.64071999999999996</v>
          </cell>
          <cell r="M1635">
            <v>0.451907</v>
          </cell>
          <cell r="N1635">
            <v>0.18881300000000001</v>
          </cell>
          <cell r="O1635">
            <v>29.468878761393434</v>
          </cell>
        </row>
        <row r="1636">
          <cell r="F1636">
            <v>304605</v>
          </cell>
          <cell r="G1636" t="str">
            <v xml:space="preserve">11KV KHATA ASHITRA AG         </v>
          </cell>
          <cell r="H1636" t="str">
            <v>ADOM</v>
          </cell>
          <cell r="I1636" t="str">
            <v>LT</v>
          </cell>
          <cell r="J1636">
            <v>10.95</v>
          </cell>
          <cell r="K1636">
            <v>14.64</v>
          </cell>
          <cell r="L1636">
            <v>0.52264999999999995</v>
          </cell>
          <cell r="M1636">
            <v>0.66191900000000004</v>
          </cell>
          <cell r="N1636">
            <v>-0.139269</v>
          </cell>
          <cell r="O1636">
            <v>-26.646704295417585</v>
          </cell>
        </row>
        <row r="1637">
          <cell r="F1637">
            <v>305801</v>
          </cell>
          <cell r="G1637" t="str">
            <v xml:space="preserve">11KV KANDLEJ AG               </v>
          </cell>
          <cell r="H1637" t="str">
            <v>ADOM</v>
          </cell>
          <cell r="I1637" t="str">
            <v>LT</v>
          </cell>
          <cell r="J1637">
            <v>5</v>
          </cell>
          <cell r="K1637">
            <v>0</v>
          </cell>
          <cell r="L1637">
            <v>0</v>
          </cell>
          <cell r="M1637">
            <v>0</v>
          </cell>
          <cell r="N1637">
            <v>0</v>
          </cell>
          <cell r="O1637">
            <v>0</v>
          </cell>
        </row>
        <row r="1638">
          <cell r="F1638">
            <v>305802</v>
          </cell>
          <cell r="G1638" t="str">
            <v xml:space="preserve">11KV MAHJIPURA JGY            </v>
          </cell>
          <cell r="H1638" t="str">
            <v xml:space="preserve">JGY </v>
          </cell>
          <cell r="I1638" t="str">
            <v>LT</v>
          </cell>
          <cell r="J1638">
            <v>4</v>
          </cell>
          <cell r="K1638">
            <v>0</v>
          </cell>
          <cell r="L1638">
            <v>0</v>
          </cell>
          <cell r="M1638">
            <v>0</v>
          </cell>
          <cell r="N1638">
            <v>0</v>
          </cell>
          <cell r="O1638">
            <v>0</v>
          </cell>
        </row>
        <row r="1639">
          <cell r="F1639">
            <v>305803</v>
          </cell>
          <cell r="G1639" t="str">
            <v xml:space="preserve">11KV LIMADIYA JGY             </v>
          </cell>
          <cell r="H1639" t="str">
            <v xml:space="preserve">JGY </v>
          </cell>
          <cell r="I1639" t="str">
            <v>LT</v>
          </cell>
          <cell r="J1639">
            <v>4</v>
          </cell>
          <cell r="K1639">
            <v>0</v>
          </cell>
          <cell r="L1639">
            <v>0</v>
          </cell>
          <cell r="M1639">
            <v>0</v>
          </cell>
          <cell r="N1639">
            <v>0</v>
          </cell>
          <cell r="O1639">
            <v>0</v>
          </cell>
        </row>
        <row r="1640">
          <cell r="F1640">
            <v>305804</v>
          </cell>
          <cell r="G1640" t="str">
            <v xml:space="preserve">11KV KASOTIYA AG              </v>
          </cell>
          <cell r="H1640" t="str">
            <v>ADOM</v>
          </cell>
          <cell r="I1640" t="str">
            <v>LT</v>
          </cell>
          <cell r="J1640">
            <v>4</v>
          </cell>
          <cell r="K1640">
            <v>0</v>
          </cell>
          <cell r="L1640">
            <v>0</v>
          </cell>
          <cell r="M1640">
            <v>0</v>
          </cell>
          <cell r="N1640">
            <v>0</v>
          </cell>
          <cell r="O1640">
            <v>0</v>
          </cell>
        </row>
        <row r="1641">
          <cell r="F1641">
            <v>305805</v>
          </cell>
          <cell r="G1641" t="str">
            <v xml:space="preserve">11KV ZAZPURA AG               </v>
          </cell>
          <cell r="H1641" t="str">
            <v>ADOM</v>
          </cell>
          <cell r="I1641" t="str">
            <v>LT</v>
          </cell>
          <cell r="J1641">
            <v>5</v>
          </cell>
          <cell r="K1641">
            <v>0</v>
          </cell>
          <cell r="L1641">
            <v>0</v>
          </cell>
          <cell r="M1641">
            <v>0</v>
          </cell>
          <cell r="N1641">
            <v>0</v>
          </cell>
          <cell r="O1641">
            <v>0</v>
          </cell>
        </row>
        <row r="1642">
          <cell r="F1642">
            <v>305901</v>
          </cell>
          <cell r="G1642" t="str">
            <v xml:space="preserve">11KV VAVIYALA JGY             </v>
          </cell>
          <cell r="H1642" t="str">
            <v xml:space="preserve">JGY </v>
          </cell>
          <cell r="I1642" t="str">
            <v>LT</v>
          </cell>
          <cell r="J1642">
            <v>4</v>
          </cell>
          <cell r="K1642">
            <v>0</v>
          </cell>
          <cell r="L1642">
            <v>0</v>
          </cell>
          <cell r="M1642">
            <v>0</v>
          </cell>
          <cell r="N1642">
            <v>0</v>
          </cell>
          <cell r="O1642">
            <v>0</v>
          </cell>
        </row>
        <row r="1643">
          <cell r="F1643">
            <v>305902</v>
          </cell>
          <cell r="G1643" t="str">
            <v xml:space="preserve">11KV FERKUVA JGY              </v>
          </cell>
          <cell r="H1643" t="str">
            <v xml:space="preserve">JGY </v>
          </cell>
          <cell r="I1643" t="str">
            <v>LT</v>
          </cell>
          <cell r="J1643">
            <v>4</v>
          </cell>
          <cell r="K1643">
            <v>0</v>
          </cell>
          <cell r="L1643">
            <v>0</v>
          </cell>
          <cell r="M1643">
            <v>0</v>
          </cell>
          <cell r="N1643">
            <v>0</v>
          </cell>
          <cell r="O1643">
            <v>0</v>
          </cell>
        </row>
        <row r="1644">
          <cell r="F1644">
            <v>305903</v>
          </cell>
          <cell r="G1644" t="str">
            <v xml:space="preserve">11KV VYADHAR AG               </v>
          </cell>
          <cell r="H1644" t="str">
            <v>ADOM</v>
          </cell>
          <cell r="I1644" t="str">
            <v>LT</v>
          </cell>
          <cell r="J1644">
            <v>4</v>
          </cell>
          <cell r="K1644">
            <v>0</v>
          </cell>
          <cell r="L1644">
            <v>0</v>
          </cell>
          <cell r="M1644">
            <v>0</v>
          </cell>
          <cell r="N1644">
            <v>0</v>
          </cell>
          <cell r="O1644">
            <v>0</v>
          </cell>
        </row>
        <row r="1645">
          <cell r="F1645">
            <v>305904</v>
          </cell>
          <cell r="G1645" t="str">
            <v xml:space="preserve">11KV SONARIYA AG              </v>
          </cell>
          <cell r="H1645" t="str">
            <v>ADOM</v>
          </cell>
          <cell r="I1645" t="str">
            <v>LT</v>
          </cell>
          <cell r="J1645">
            <v>4</v>
          </cell>
          <cell r="K1645">
            <v>0</v>
          </cell>
          <cell r="L1645">
            <v>0</v>
          </cell>
          <cell r="M1645">
            <v>0</v>
          </cell>
          <cell r="N1645">
            <v>0</v>
          </cell>
          <cell r="O1645">
            <v>0</v>
          </cell>
        </row>
        <row r="1646">
          <cell r="F1646">
            <v>305905</v>
          </cell>
          <cell r="G1646" t="str">
            <v xml:space="preserve">11KV SULTANPURA AG            </v>
          </cell>
          <cell r="H1646" t="str">
            <v>ADOM</v>
          </cell>
          <cell r="I1646" t="str">
            <v>LT</v>
          </cell>
          <cell r="J1646">
            <v>5</v>
          </cell>
          <cell r="K1646">
            <v>0</v>
          </cell>
          <cell r="L1646">
            <v>0</v>
          </cell>
          <cell r="M1646">
            <v>0</v>
          </cell>
          <cell r="N1646">
            <v>0</v>
          </cell>
          <cell r="O1646">
            <v>0</v>
          </cell>
        </row>
        <row r="1647">
          <cell r="F1647">
            <v>310101</v>
          </cell>
          <cell r="G1647" t="str">
            <v xml:space="preserve">11KV KHOJALVASA JGY           </v>
          </cell>
          <cell r="H1647" t="str">
            <v xml:space="preserve">JGY </v>
          </cell>
          <cell r="I1647" t="str">
            <v>LT</v>
          </cell>
          <cell r="J1647">
            <v>36.94</v>
          </cell>
          <cell r="K1647">
            <v>65.48</v>
          </cell>
          <cell r="L1647">
            <v>0.48039999999999999</v>
          </cell>
          <cell r="M1647">
            <v>0.123706</v>
          </cell>
          <cell r="N1647">
            <v>0.35669400000000001</v>
          </cell>
          <cell r="O1647">
            <v>74.249375520399667</v>
          </cell>
        </row>
        <row r="1648">
          <cell r="F1648">
            <v>310102</v>
          </cell>
          <cell r="G1648" t="str">
            <v xml:space="preserve">11KV HANDI AG                 </v>
          </cell>
          <cell r="H1648" t="str">
            <v>ADOM</v>
          </cell>
          <cell r="I1648" t="str">
            <v>LT</v>
          </cell>
          <cell r="J1648">
            <v>13.19</v>
          </cell>
          <cell r="K1648">
            <v>44.18</v>
          </cell>
          <cell r="L1648">
            <v>0.75768000000000002</v>
          </cell>
          <cell r="M1648">
            <v>0.60953900000000005</v>
          </cell>
          <cell r="N1648">
            <v>0.14814099999999999</v>
          </cell>
          <cell r="O1648">
            <v>19.551921655580191</v>
          </cell>
        </row>
        <row r="1649">
          <cell r="F1649">
            <v>310103</v>
          </cell>
          <cell r="G1649" t="str">
            <v xml:space="preserve">11KV AMLETHA JGY              </v>
          </cell>
          <cell r="H1649" t="str">
            <v xml:space="preserve">JGY </v>
          </cell>
          <cell r="I1649" t="str">
            <v>LT</v>
          </cell>
          <cell r="J1649">
            <v>6.22</v>
          </cell>
          <cell r="K1649">
            <v>61.16</v>
          </cell>
          <cell r="L1649">
            <v>2.41215</v>
          </cell>
          <cell r="M1649">
            <v>1.0626279999999999</v>
          </cell>
          <cell r="N1649">
            <v>1.3495220000000001</v>
          </cell>
          <cell r="O1649">
            <v>55.946852393093302</v>
          </cell>
        </row>
        <row r="1650">
          <cell r="F1650">
            <v>310104</v>
          </cell>
          <cell r="G1650" t="str">
            <v xml:space="preserve">11KV PRATAPPARA AG            </v>
          </cell>
          <cell r="H1650" t="str">
            <v>ADOM</v>
          </cell>
          <cell r="I1650" t="str">
            <v>LT</v>
          </cell>
          <cell r="J1650">
            <v>30.99</v>
          </cell>
          <cell r="K1650">
            <v>33.619999999999997</v>
          </cell>
          <cell r="L1650">
            <v>1.9085300000000001</v>
          </cell>
          <cell r="M1650">
            <v>1.549159</v>
          </cell>
          <cell r="N1650">
            <v>0.359371</v>
          </cell>
          <cell r="O1650">
            <v>18.829727591392327</v>
          </cell>
        </row>
        <row r="1651">
          <cell r="F1651">
            <v>310201</v>
          </cell>
          <cell r="G1651" t="str">
            <v xml:space="preserve">11KV VANDERVALI JGY           </v>
          </cell>
          <cell r="H1651" t="str">
            <v xml:space="preserve">JGY </v>
          </cell>
          <cell r="I1651" t="str">
            <v>LT</v>
          </cell>
          <cell r="J1651">
            <v>12.61</v>
          </cell>
          <cell r="K1651">
            <v>86.03</v>
          </cell>
          <cell r="L1651">
            <v>3.0535999999999999</v>
          </cell>
          <cell r="M1651">
            <v>0.55480700000000005</v>
          </cell>
          <cell r="N1651">
            <v>2.498793</v>
          </cell>
          <cell r="O1651">
            <v>81.831051873198845</v>
          </cell>
        </row>
        <row r="1652">
          <cell r="F1652">
            <v>310202</v>
          </cell>
          <cell r="G1652" t="str">
            <v xml:space="preserve">11KV KANTIPADA AG             </v>
          </cell>
          <cell r="H1652" t="str">
            <v>ADOM</v>
          </cell>
          <cell r="I1652" t="str">
            <v>LT</v>
          </cell>
          <cell r="J1652">
            <v>14.24</v>
          </cell>
          <cell r="K1652">
            <v>26.21</v>
          </cell>
          <cell r="L1652">
            <v>0.3019</v>
          </cell>
          <cell r="M1652">
            <v>0.27629599999999999</v>
          </cell>
          <cell r="N1652">
            <v>2.5603999999999998E-2</v>
          </cell>
          <cell r="O1652">
            <v>8.4809539582643261</v>
          </cell>
        </row>
        <row r="1653">
          <cell r="F1653">
            <v>310203</v>
          </cell>
          <cell r="G1653" t="str">
            <v xml:space="preserve">11KV GADIT AG                 </v>
          </cell>
          <cell r="H1653" t="str">
            <v>ADOM</v>
          </cell>
          <cell r="I1653" t="str">
            <v>LT</v>
          </cell>
          <cell r="J1653">
            <v>4</v>
          </cell>
          <cell r="K1653">
            <v>0</v>
          </cell>
          <cell r="L1653">
            <v>1.4919999999999999E-2</v>
          </cell>
          <cell r="M1653">
            <v>0</v>
          </cell>
          <cell r="N1653">
            <v>1.4919999999999999E-2</v>
          </cell>
          <cell r="O1653">
            <v>100</v>
          </cell>
        </row>
        <row r="1654">
          <cell r="F1654">
            <v>310301</v>
          </cell>
          <cell r="G1654" t="str">
            <v xml:space="preserve">11 KV NAGHOI                  </v>
          </cell>
          <cell r="H1654" t="str">
            <v xml:space="preserve">JGY </v>
          </cell>
          <cell r="I1654" t="str">
            <v>LT</v>
          </cell>
          <cell r="J1654">
            <v>17.86</v>
          </cell>
          <cell r="K1654">
            <v>11.97</v>
          </cell>
          <cell r="L1654">
            <v>4.8247400000000003</v>
          </cell>
          <cell r="M1654">
            <v>4.627637</v>
          </cell>
          <cell r="N1654">
            <v>0.197103</v>
          </cell>
          <cell r="O1654">
            <v>4.0852564075991662</v>
          </cell>
        </row>
        <row r="1655">
          <cell r="F1655">
            <v>310302</v>
          </cell>
          <cell r="G1655" t="str">
            <v xml:space="preserve">11 KV DELASA                  </v>
          </cell>
          <cell r="H1655" t="str">
            <v xml:space="preserve">JGY </v>
          </cell>
          <cell r="I1655" t="str">
            <v>LT</v>
          </cell>
          <cell r="J1655">
            <v>21.56</v>
          </cell>
          <cell r="K1655">
            <v>9.58</v>
          </cell>
          <cell r="L1655">
            <v>3.3774999999999999</v>
          </cell>
          <cell r="M1655">
            <v>3.0414270000000001</v>
          </cell>
          <cell r="N1655">
            <v>0.33607300000000001</v>
          </cell>
          <cell r="O1655">
            <v>9.9503478904515177</v>
          </cell>
        </row>
        <row r="1656">
          <cell r="F1656">
            <v>310303</v>
          </cell>
          <cell r="G1656" t="str">
            <v xml:space="preserve">11 KV JINOD                   </v>
          </cell>
          <cell r="H1656" t="str">
            <v xml:space="preserve">JGY </v>
          </cell>
          <cell r="I1656" t="str">
            <v>LT</v>
          </cell>
          <cell r="J1656">
            <v>19.32</v>
          </cell>
          <cell r="K1656">
            <v>11.71</v>
          </cell>
          <cell r="L1656">
            <v>3.6858399999999998</v>
          </cell>
          <cell r="M1656">
            <v>3.2174830000000001</v>
          </cell>
          <cell r="N1656">
            <v>0.46835700000000002</v>
          </cell>
          <cell r="O1656">
            <v>12.706927050550213</v>
          </cell>
        </row>
        <row r="1657">
          <cell r="F1657">
            <v>310304</v>
          </cell>
          <cell r="G1657" t="str">
            <v xml:space="preserve">11 KV KARANJ                  </v>
          </cell>
          <cell r="H1657" t="str">
            <v xml:space="preserve">JGY </v>
          </cell>
          <cell r="I1657" t="str">
            <v>LT</v>
          </cell>
          <cell r="J1657">
            <v>15.01</v>
          </cell>
          <cell r="K1657">
            <v>11.89</v>
          </cell>
          <cell r="L1657">
            <v>2.6681599999999999</v>
          </cell>
          <cell r="M1657">
            <v>2.307515</v>
          </cell>
          <cell r="N1657">
            <v>0.36064499999999999</v>
          </cell>
          <cell r="O1657">
            <v>13.516618193811466</v>
          </cell>
        </row>
        <row r="1658">
          <cell r="F1658">
            <v>310305</v>
          </cell>
          <cell r="G1658" t="str">
            <v xml:space="preserve">11 KV ASNAD                   </v>
          </cell>
          <cell r="H1658" t="str">
            <v>ADOM</v>
          </cell>
          <cell r="I1658" t="str">
            <v>LT</v>
          </cell>
          <cell r="J1658">
            <v>18.12</v>
          </cell>
          <cell r="K1658">
            <v>-108.43</v>
          </cell>
          <cell r="L1658">
            <v>0.16253999999999999</v>
          </cell>
          <cell r="M1658">
            <v>0.26977600000000002</v>
          </cell>
          <cell r="N1658">
            <v>-0.107236</v>
          </cell>
          <cell r="O1658">
            <v>-65.975144579795739</v>
          </cell>
        </row>
        <row r="1659">
          <cell r="F1659">
            <v>310307</v>
          </cell>
          <cell r="G1659" t="str">
            <v xml:space="preserve">11 KV SONDALA KHARA           </v>
          </cell>
          <cell r="H1659" t="str">
            <v>ADOM</v>
          </cell>
          <cell r="I1659" t="str">
            <v>LT</v>
          </cell>
          <cell r="J1659">
            <v>17.46</v>
          </cell>
          <cell r="K1659">
            <v>-3.44</v>
          </cell>
          <cell r="L1659">
            <v>2.1299999999999999E-2</v>
          </cell>
          <cell r="M1659">
            <v>2.0227999999999999E-2</v>
          </cell>
          <cell r="N1659">
            <v>1.072E-3</v>
          </cell>
          <cell r="O1659">
            <v>5.032863849765258</v>
          </cell>
        </row>
        <row r="1660">
          <cell r="F1660">
            <v>310401</v>
          </cell>
          <cell r="G1660" t="str">
            <v xml:space="preserve">11 KV NAREN                   </v>
          </cell>
          <cell r="H1660" t="str">
            <v>ADOM</v>
          </cell>
          <cell r="I1660" t="str">
            <v>LT</v>
          </cell>
          <cell r="J1660">
            <v>6.88</v>
          </cell>
          <cell r="K1660">
            <v>21.78</v>
          </cell>
          <cell r="L1660">
            <v>2.42334</v>
          </cell>
          <cell r="M1660">
            <v>1.5143150000000001</v>
          </cell>
          <cell r="N1660">
            <v>0.90902499999999997</v>
          </cell>
          <cell r="O1660">
            <v>37.511244810880854</v>
          </cell>
        </row>
        <row r="1661">
          <cell r="F1661">
            <v>310402</v>
          </cell>
          <cell r="G1661" t="str">
            <v xml:space="preserve">11 KV UTEVA                   </v>
          </cell>
          <cell r="H1661" t="str">
            <v>ADOM</v>
          </cell>
          <cell r="I1661" t="str">
            <v>LT</v>
          </cell>
          <cell r="J1661">
            <v>21.71</v>
          </cell>
          <cell r="K1661">
            <v>51.41</v>
          </cell>
          <cell r="L1661">
            <v>2.30538</v>
          </cell>
          <cell r="M1661">
            <v>1.172715</v>
          </cell>
          <cell r="N1661">
            <v>1.132665</v>
          </cell>
          <cell r="O1661">
            <v>49.13137964240169</v>
          </cell>
        </row>
        <row r="1662">
          <cell r="F1662">
            <v>310403</v>
          </cell>
          <cell r="G1662" t="str">
            <v xml:space="preserve">11 KV KHODAMBA                </v>
          </cell>
          <cell r="H1662" t="str">
            <v xml:space="preserve">JGY </v>
          </cell>
          <cell r="I1662" t="str">
            <v>LT</v>
          </cell>
          <cell r="J1662">
            <v>10.8</v>
          </cell>
          <cell r="K1662">
            <v>63.03</v>
          </cell>
          <cell r="L1662">
            <v>2.4272300000000002</v>
          </cell>
          <cell r="M1662">
            <v>1.165335</v>
          </cell>
          <cell r="N1662">
            <v>1.261895</v>
          </cell>
          <cell r="O1662">
            <v>51.989098684508676</v>
          </cell>
        </row>
        <row r="1663">
          <cell r="F1663">
            <v>310404</v>
          </cell>
          <cell r="G1663" t="str">
            <v xml:space="preserve">11 KV UNN                     </v>
          </cell>
          <cell r="H1663" t="str">
            <v xml:space="preserve">JGY </v>
          </cell>
          <cell r="I1663" t="str">
            <v>LT</v>
          </cell>
          <cell r="J1663">
            <v>7.6</v>
          </cell>
          <cell r="K1663">
            <v>37.58</v>
          </cell>
          <cell r="L1663">
            <v>7.72065</v>
          </cell>
          <cell r="M1663">
            <v>3.607504</v>
          </cell>
          <cell r="N1663">
            <v>4.1131460000000004</v>
          </cell>
          <cell r="O1663">
            <v>53.274607707900245</v>
          </cell>
        </row>
        <row r="1664">
          <cell r="F1664">
            <v>310405</v>
          </cell>
          <cell r="G1664" t="str">
            <v xml:space="preserve">11KV GODSAMBA                 </v>
          </cell>
          <cell r="H1664" t="str">
            <v>ADOM</v>
          </cell>
          <cell r="I1664" t="str">
            <v>LT</v>
          </cell>
          <cell r="J1664">
            <v>18.670000000000002</v>
          </cell>
          <cell r="K1664">
            <v>1.07</v>
          </cell>
          <cell r="L1664">
            <v>2.1831800000000001</v>
          </cell>
          <cell r="M1664">
            <v>1.263347</v>
          </cell>
          <cell r="N1664">
            <v>0.91983300000000001</v>
          </cell>
          <cell r="O1664">
            <v>42.132714663930599</v>
          </cell>
        </row>
        <row r="1665">
          <cell r="F1665">
            <v>310501</v>
          </cell>
          <cell r="G1665" t="str">
            <v xml:space="preserve">11 KV SHAKTI                  </v>
          </cell>
          <cell r="H1665" t="str">
            <v>INDU</v>
          </cell>
          <cell r="I1665" t="str">
            <v>LT</v>
          </cell>
          <cell r="J1665">
            <v>1.7</v>
          </cell>
          <cell r="K1665">
            <v>2.66</v>
          </cell>
          <cell r="L1665">
            <v>13.3909</v>
          </cell>
          <cell r="M1665">
            <v>12.236008999999999</v>
          </cell>
          <cell r="N1665">
            <v>1.1548909999999999</v>
          </cell>
          <cell r="O1665">
            <v>8.6244464524415836</v>
          </cell>
        </row>
        <row r="1666">
          <cell r="F1666">
            <v>310502</v>
          </cell>
          <cell r="G1666" t="str">
            <v xml:space="preserve">11 KV SURAJ                   </v>
          </cell>
          <cell r="H1666" t="str">
            <v>INDU</v>
          </cell>
          <cell r="I1666" t="str">
            <v>LT</v>
          </cell>
          <cell r="J1666">
            <v>0.24</v>
          </cell>
          <cell r="K1666">
            <v>2.72</v>
          </cell>
          <cell r="L1666">
            <v>9.6916200000000003</v>
          </cell>
          <cell r="M1666">
            <v>8.8642269999999996</v>
          </cell>
          <cell r="N1666">
            <v>0.82739300000000005</v>
          </cell>
          <cell r="O1666">
            <v>8.5372001791238201</v>
          </cell>
        </row>
        <row r="1667">
          <cell r="F1667">
            <v>310503</v>
          </cell>
          <cell r="G1667" t="str">
            <v xml:space="preserve">11 KV OZONE                   </v>
          </cell>
          <cell r="H1667" t="str">
            <v>INDU</v>
          </cell>
          <cell r="I1667" t="str">
            <v>LT</v>
          </cell>
          <cell r="J1667">
            <v>0.41</v>
          </cell>
          <cell r="K1667">
            <v>2.52</v>
          </cell>
          <cell r="L1667">
            <v>13.25296</v>
          </cell>
          <cell r="M1667">
            <v>12.151967000000001</v>
          </cell>
          <cell r="N1667">
            <v>1.1009930000000001</v>
          </cell>
          <cell r="O1667">
            <v>8.3075252622810307</v>
          </cell>
        </row>
        <row r="1668">
          <cell r="F1668">
            <v>310504</v>
          </cell>
          <cell r="G1668" t="str">
            <v xml:space="preserve">11 KV RAJSHREE                </v>
          </cell>
          <cell r="H1668" t="str">
            <v>INDU</v>
          </cell>
          <cell r="I1668" t="str">
            <v>LT</v>
          </cell>
          <cell r="J1668">
            <v>0.54</v>
          </cell>
          <cell r="K1668">
            <v>3.34</v>
          </cell>
          <cell r="L1668">
            <v>12.809279999999999</v>
          </cell>
          <cell r="M1668">
            <v>11.765090000000001</v>
          </cell>
          <cell r="N1668">
            <v>1.04419</v>
          </cell>
          <cell r="O1668">
            <v>8.1518243023807742</v>
          </cell>
        </row>
        <row r="1669">
          <cell r="F1669">
            <v>310505</v>
          </cell>
          <cell r="G1669" t="str">
            <v xml:space="preserve">11 KV MAHALAXMI               </v>
          </cell>
          <cell r="H1669" t="str">
            <v>INDU</v>
          </cell>
          <cell r="I1669" t="str">
            <v>LT</v>
          </cell>
          <cell r="J1669">
            <v>7.0000000000000007E-2</v>
          </cell>
          <cell r="K1669">
            <v>4.3099999999999996</v>
          </cell>
          <cell r="L1669">
            <v>4.9052199999999999</v>
          </cell>
          <cell r="M1669">
            <v>4.5047139999999999</v>
          </cell>
          <cell r="N1669">
            <v>0.40050599999999997</v>
          </cell>
          <cell r="O1669">
            <v>8.164893725459816</v>
          </cell>
        </row>
        <row r="1670">
          <cell r="F1670">
            <v>310506</v>
          </cell>
          <cell r="G1670" t="str">
            <v xml:space="preserve">11 KV GOPINATH                </v>
          </cell>
          <cell r="H1670" t="str">
            <v>INDU</v>
          </cell>
          <cell r="I1670" t="str">
            <v>LT</v>
          </cell>
          <cell r="J1670">
            <v>3.36</v>
          </cell>
          <cell r="K1670">
            <v>3.68</v>
          </cell>
          <cell r="L1670">
            <v>17.845939999999999</v>
          </cell>
          <cell r="M1670">
            <v>17.493299</v>
          </cell>
          <cell r="N1670">
            <v>0.35264099999999998</v>
          </cell>
          <cell r="O1670">
            <v>1.9760292817301863</v>
          </cell>
        </row>
        <row r="1671">
          <cell r="F1671">
            <v>310507</v>
          </cell>
          <cell r="G1671" t="str">
            <v xml:space="preserve">11KV SIDDHI                   </v>
          </cell>
          <cell r="H1671" t="str">
            <v>INDU</v>
          </cell>
          <cell r="I1671" t="str">
            <v>LT</v>
          </cell>
          <cell r="J1671">
            <v>0.09</v>
          </cell>
          <cell r="K1671">
            <v>2.33</v>
          </cell>
          <cell r="L1671">
            <v>5.4493</v>
          </cell>
          <cell r="M1671">
            <v>4.9710890000000001</v>
          </cell>
          <cell r="N1671">
            <v>0.478211</v>
          </cell>
          <cell r="O1671">
            <v>8.7756409080065332</v>
          </cell>
        </row>
        <row r="1672">
          <cell r="F1672">
            <v>310508</v>
          </cell>
          <cell r="G1672" t="str">
            <v xml:space="preserve">11KV AKSHAR                   </v>
          </cell>
          <cell r="H1672" t="str">
            <v>INDU</v>
          </cell>
          <cell r="I1672" t="str">
            <v>LT</v>
          </cell>
          <cell r="J1672">
            <v>0.12</v>
          </cell>
          <cell r="K1672">
            <v>2.42</v>
          </cell>
          <cell r="L1672">
            <v>4.43804</v>
          </cell>
          <cell r="M1672">
            <v>4.0513250000000003</v>
          </cell>
          <cell r="N1672">
            <v>0.38671499999999998</v>
          </cell>
          <cell r="O1672">
            <v>8.7136438608034172</v>
          </cell>
        </row>
        <row r="1673">
          <cell r="F1673">
            <v>310509</v>
          </cell>
          <cell r="G1673" t="str">
            <v xml:space="preserve">11 KV HARIHAR                 </v>
          </cell>
          <cell r="H1673" t="str">
            <v>INDU</v>
          </cell>
          <cell r="I1673" t="str">
            <v>LT</v>
          </cell>
          <cell r="J1673">
            <v>4.24</v>
          </cell>
          <cell r="K1673">
            <v>3.52</v>
          </cell>
          <cell r="L1673">
            <v>0.36331999999999998</v>
          </cell>
          <cell r="M1673">
            <v>0.35654799999999998</v>
          </cell>
          <cell r="N1673">
            <v>6.7720000000000002E-3</v>
          </cell>
          <cell r="O1673">
            <v>1.8639216118022679</v>
          </cell>
        </row>
        <row r="1674">
          <cell r="F1674">
            <v>310510</v>
          </cell>
          <cell r="G1674" t="str">
            <v xml:space="preserve">11KV MARKLON                  </v>
          </cell>
          <cell r="H1674" t="str">
            <v>INDU</v>
          </cell>
          <cell r="I1674" t="str">
            <v>LT</v>
          </cell>
          <cell r="J1674">
            <v>4.25</v>
          </cell>
          <cell r="K1674">
            <v>0</v>
          </cell>
          <cell r="L1674">
            <v>0</v>
          </cell>
          <cell r="M1674">
            <v>0</v>
          </cell>
          <cell r="N1674">
            <v>0</v>
          </cell>
          <cell r="O1674">
            <v>0</v>
          </cell>
        </row>
        <row r="1675">
          <cell r="F1675">
            <v>310601</v>
          </cell>
          <cell r="G1675" t="str">
            <v xml:space="preserve">11KV SAROD JGY                </v>
          </cell>
          <cell r="H1675" t="str">
            <v xml:space="preserve">JGY </v>
          </cell>
          <cell r="I1675" t="str">
            <v>LT</v>
          </cell>
          <cell r="J1675">
            <v>10.44</v>
          </cell>
          <cell r="K1675">
            <v>41.5</v>
          </cell>
          <cell r="L1675">
            <v>5.1709500000000004</v>
          </cell>
          <cell r="M1675">
            <v>2.4869880000000002</v>
          </cell>
          <cell r="N1675">
            <v>2.6839620000000002</v>
          </cell>
          <cell r="O1675">
            <v>51.904621007745192</v>
          </cell>
        </row>
        <row r="1676">
          <cell r="F1676">
            <v>310602</v>
          </cell>
          <cell r="G1676" t="str">
            <v xml:space="preserve">11KV SAMOJ AG                 </v>
          </cell>
          <cell r="H1676" t="str">
            <v>ADOM</v>
          </cell>
          <cell r="I1676" t="str">
            <v>LT</v>
          </cell>
          <cell r="J1676">
            <v>14.05</v>
          </cell>
          <cell r="K1676">
            <v>-28.33</v>
          </cell>
          <cell r="L1676">
            <v>6.8640000000000007E-2</v>
          </cell>
          <cell r="M1676">
            <v>2.0936E-2</v>
          </cell>
          <cell r="N1676">
            <v>4.7704000000000003E-2</v>
          </cell>
          <cell r="O1676">
            <v>69.498834498834498</v>
          </cell>
        </row>
        <row r="1677">
          <cell r="F1677">
            <v>310603</v>
          </cell>
          <cell r="G1677" t="str">
            <v xml:space="preserve">11KV TAVAKKALSALT IND.        </v>
          </cell>
          <cell r="H1677" t="str">
            <v>INDU</v>
          </cell>
          <cell r="I1677" t="str">
            <v>LT</v>
          </cell>
          <cell r="J1677">
            <v>4.1399999999999997</v>
          </cell>
          <cell r="K1677">
            <v>15.93</v>
          </cell>
          <cell r="L1677">
            <v>0.92037999999999998</v>
          </cell>
          <cell r="M1677">
            <v>0.863788</v>
          </cell>
          <cell r="N1677">
            <v>5.6592000000000003E-2</v>
          </cell>
          <cell r="O1677">
            <v>6.1487646406918879</v>
          </cell>
        </row>
        <row r="1678">
          <cell r="F1678">
            <v>310701</v>
          </cell>
          <cell r="G1678" t="str">
            <v xml:space="preserve">11KV SHAURYA AG               </v>
          </cell>
          <cell r="H1678" t="str">
            <v>ADOM</v>
          </cell>
          <cell r="I1678" t="str">
            <v>LT</v>
          </cell>
          <cell r="J1678">
            <v>11.67</v>
          </cell>
          <cell r="K1678">
            <v>-12.4</v>
          </cell>
          <cell r="L1678">
            <v>1.36134</v>
          </cell>
          <cell r="M1678">
            <v>1.9135759999999999</v>
          </cell>
          <cell r="N1678">
            <v>-0.55223599999999995</v>
          </cell>
          <cell r="O1678">
            <v>-40.565619169347848</v>
          </cell>
        </row>
        <row r="1679">
          <cell r="F1679">
            <v>310702</v>
          </cell>
          <cell r="G1679" t="str">
            <v xml:space="preserve">11KV TELOD                    </v>
          </cell>
          <cell r="H1679" t="str">
            <v xml:space="preserve">JGY </v>
          </cell>
          <cell r="I1679" t="str">
            <v>LT</v>
          </cell>
          <cell r="J1679">
            <v>8.52</v>
          </cell>
          <cell r="K1679">
            <v>61.26</v>
          </cell>
          <cell r="L1679">
            <v>3.8212100000000002</v>
          </cell>
          <cell r="M1679">
            <v>1.3892819999999999</v>
          </cell>
          <cell r="N1679">
            <v>2.4319280000000001</v>
          </cell>
          <cell r="O1679">
            <v>63.642877517854295</v>
          </cell>
        </row>
        <row r="1680">
          <cell r="F1680">
            <v>310703</v>
          </cell>
          <cell r="G1680" t="str">
            <v xml:space="preserve">11KV IKHER AG                 </v>
          </cell>
          <cell r="H1680" t="str">
            <v>ADOM</v>
          </cell>
          <cell r="I1680" t="str">
            <v>LT</v>
          </cell>
          <cell r="J1680">
            <v>6.3</v>
          </cell>
          <cell r="K1680">
            <v>56.64</v>
          </cell>
          <cell r="L1680">
            <v>0.63858000000000004</v>
          </cell>
          <cell r="M1680">
            <v>0.84928700000000001</v>
          </cell>
          <cell r="N1680">
            <v>-0.21070700000000001</v>
          </cell>
          <cell r="O1680">
            <v>-32.996179022205517</v>
          </cell>
        </row>
        <row r="1681">
          <cell r="F1681">
            <v>310801</v>
          </cell>
          <cell r="G1681" t="str">
            <v xml:space="preserve">11KV JODVAN                   </v>
          </cell>
          <cell r="H1681" t="str">
            <v xml:space="preserve">JGY </v>
          </cell>
          <cell r="I1681" t="str">
            <v>LT</v>
          </cell>
          <cell r="J1681">
            <v>21.85</v>
          </cell>
          <cell r="K1681">
            <v>43.51</v>
          </cell>
          <cell r="L1681">
            <v>1.5646800000000001</v>
          </cell>
          <cell r="M1681">
            <v>0.60902100000000003</v>
          </cell>
          <cell r="N1681">
            <v>0.95565900000000004</v>
          </cell>
          <cell r="O1681">
            <v>61.076961423422041</v>
          </cell>
        </row>
        <row r="1682">
          <cell r="F1682">
            <v>310802</v>
          </cell>
          <cell r="G1682" t="str">
            <v xml:space="preserve">11KV VADGAM                   </v>
          </cell>
          <cell r="H1682" t="str">
            <v>ADOM</v>
          </cell>
          <cell r="I1682" t="str">
            <v>LT</v>
          </cell>
          <cell r="J1682">
            <v>9.48</v>
          </cell>
          <cell r="K1682">
            <v>0</v>
          </cell>
          <cell r="L1682">
            <v>1.42269</v>
          </cell>
          <cell r="M1682">
            <v>0.69708800000000004</v>
          </cell>
          <cell r="N1682">
            <v>0.72560199999999997</v>
          </cell>
          <cell r="O1682">
            <v>51.002115710379634</v>
          </cell>
        </row>
        <row r="1683">
          <cell r="F1683">
            <v>310803</v>
          </cell>
          <cell r="G1683" t="str">
            <v xml:space="preserve">11KV TAVAL                    </v>
          </cell>
          <cell r="H1683" t="str">
            <v xml:space="preserve">JGY </v>
          </cell>
          <cell r="I1683" t="str">
            <v>LT</v>
          </cell>
          <cell r="J1683">
            <v>20.77</v>
          </cell>
          <cell r="K1683">
            <v>0</v>
          </cell>
          <cell r="L1683">
            <v>2.7469000000000001</v>
          </cell>
          <cell r="M1683">
            <v>1.4007069999999999</v>
          </cell>
          <cell r="N1683">
            <v>1.346193</v>
          </cell>
          <cell r="O1683">
            <v>49.007717790964357</v>
          </cell>
        </row>
        <row r="1684">
          <cell r="F1684">
            <v>310804</v>
          </cell>
          <cell r="G1684" t="str">
            <v xml:space="preserve">11KV PANCHAMBA                </v>
          </cell>
          <cell r="H1684" t="str">
            <v>ADOM</v>
          </cell>
          <cell r="I1684" t="str">
            <v>LT</v>
          </cell>
          <cell r="J1684">
            <v>11.94</v>
          </cell>
          <cell r="K1684">
            <v>0</v>
          </cell>
          <cell r="L1684">
            <v>1.1460600000000001</v>
          </cell>
          <cell r="M1684">
            <v>0.55800300000000003</v>
          </cell>
          <cell r="N1684">
            <v>0.58805700000000005</v>
          </cell>
          <cell r="O1684">
            <v>51.311187895921677</v>
          </cell>
        </row>
        <row r="1685">
          <cell r="F1685">
            <v>310805</v>
          </cell>
          <cell r="G1685" t="str">
            <v xml:space="preserve">11 KV HALDHARI                </v>
          </cell>
          <cell r="H1685" t="str">
            <v>ADOM</v>
          </cell>
          <cell r="I1685" t="str">
            <v>LT</v>
          </cell>
          <cell r="J1685">
            <v>9.68</v>
          </cell>
          <cell r="K1685">
            <v>0</v>
          </cell>
          <cell r="L1685">
            <v>0.20782</v>
          </cell>
          <cell r="M1685">
            <v>9.9489999999999995E-2</v>
          </cell>
          <cell r="N1685">
            <v>0.10833</v>
          </cell>
          <cell r="O1685">
            <v>52.126840535078436</v>
          </cell>
        </row>
        <row r="1686">
          <cell r="F1686">
            <v>311001</v>
          </cell>
          <cell r="G1686" t="str">
            <v xml:space="preserve">11KV FULWADI JGY              </v>
          </cell>
          <cell r="H1686" t="str">
            <v xml:space="preserve">JGY </v>
          </cell>
          <cell r="I1686" t="str">
            <v>LT</v>
          </cell>
          <cell r="J1686">
            <v>5</v>
          </cell>
          <cell r="K1686">
            <v>0</v>
          </cell>
          <cell r="L1686">
            <v>1.537933</v>
          </cell>
          <cell r="M1686">
            <v>0.55996699999999999</v>
          </cell>
          <cell r="N1686">
            <v>0.977966</v>
          </cell>
          <cell r="O1686">
            <v>63.589636219523214</v>
          </cell>
        </row>
        <row r="1687">
          <cell r="F1687">
            <v>311002</v>
          </cell>
          <cell r="G1687" t="str">
            <v xml:space="preserve">11KV VELCHANDI AG             </v>
          </cell>
          <cell r="H1687" t="str">
            <v>ADOM</v>
          </cell>
          <cell r="I1687" t="str">
            <v>LT</v>
          </cell>
          <cell r="J1687">
            <v>5</v>
          </cell>
          <cell r="K1687">
            <v>0</v>
          </cell>
          <cell r="L1687">
            <v>0.61523000000000005</v>
          </cell>
          <cell r="M1687">
            <v>0.41733700000000001</v>
          </cell>
          <cell r="N1687">
            <v>0.19789300000000001</v>
          </cell>
          <cell r="O1687">
            <v>32.165694130650323</v>
          </cell>
        </row>
        <row r="1688">
          <cell r="F1688">
            <v>311003</v>
          </cell>
          <cell r="G1688" t="str">
            <v xml:space="preserve">11KV SENGPURA AG              </v>
          </cell>
          <cell r="H1688" t="str">
            <v>ADOM</v>
          </cell>
          <cell r="I1688" t="str">
            <v>LT</v>
          </cell>
          <cell r="J1688">
            <v>5</v>
          </cell>
          <cell r="K1688">
            <v>0</v>
          </cell>
          <cell r="L1688">
            <v>0.38135000000000002</v>
          </cell>
          <cell r="M1688">
            <v>0.22203999999999999</v>
          </cell>
          <cell r="N1688">
            <v>0.15931000000000001</v>
          </cell>
          <cell r="O1688">
            <v>41.775272059787596</v>
          </cell>
        </row>
        <row r="1689">
          <cell r="F1689">
            <v>311004</v>
          </cell>
          <cell r="G1689" t="str">
            <v xml:space="preserve">11KV VANSLA AG                </v>
          </cell>
          <cell r="H1689" t="str">
            <v>ADOM</v>
          </cell>
          <cell r="I1689" t="str">
            <v>LT</v>
          </cell>
          <cell r="J1689">
            <v>4</v>
          </cell>
          <cell r="K1689">
            <v>0</v>
          </cell>
          <cell r="L1689">
            <v>0.19932</v>
          </cell>
          <cell r="M1689">
            <v>0.14071500000000001</v>
          </cell>
          <cell r="N1689">
            <v>5.8604999999999997E-2</v>
          </cell>
          <cell r="O1689">
            <v>29.402468392534619</v>
          </cell>
        </row>
        <row r="1690">
          <cell r="F1690">
            <v>311101</v>
          </cell>
          <cell r="G1690" t="str">
            <v xml:space="preserve">11KV BORIPITHA JGY            </v>
          </cell>
          <cell r="H1690" t="str">
            <v xml:space="preserve">JGY </v>
          </cell>
          <cell r="I1690" t="str">
            <v>LT</v>
          </cell>
          <cell r="J1690">
            <v>7</v>
          </cell>
          <cell r="K1690">
            <v>0</v>
          </cell>
          <cell r="L1690">
            <v>0.74556999999999995</v>
          </cell>
          <cell r="M1690">
            <v>0.21021300000000001</v>
          </cell>
          <cell r="N1690">
            <v>0.53535699999999997</v>
          </cell>
          <cell r="O1690">
            <v>71.805061898949802</v>
          </cell>
        </row>
        <row r="1691">
          <cell r="F1691">
            <v>311102</v>
          </cell>
          <cell r="G1691" t="str">
            <v xml:space="preserve">11KV RUKHAL AG                </v>
          </cell>
          <cell r="H1691" t="str">
            <v>ADOM</v>
          </cell>
          <cell r="I1691" t="str">
            <v>LT</v>
          </cell>
          <cell r="J1691">
            <v>8</v>
          </cell>
          <cell r="K1691">
            <v>0</v>
          </cell>
          <cell r="L1691">
            <v>0</v>
          </cell>
          <cell r="M1691">
            <v>0</v>
          </cell>
          <cell r="N1691">
            <v>0</v>
          </cell>
          <cell r="O1691">
            <v>0</v>
          </cell>
        </row>
        <row r="1692">
          <cell r="F1692">
            <v>311103</v>
          </cell>
          <cell r="G1692" t="str">
            <v xml:space="preserve">11KV ZANK AG                  </v>
          </cell>
          <cell r="H1692" t="str">
            <v>ADOM</v>
          </cell>
          <cell r="I1692" t="str">
            <v>LT</v>
          </cell>
          <cell r="J1692">
            <v>7</v>
          </cell>
          <cell r="K1692">
            <v>0</v>
          </cell>
          <cell r="L1692">
            <v>0.11978</v>
          </cell>
          <cell r="M1692">
            <v>1.7750000000000001E-3</v>
          </cell>
          <cell r="N1692">
            <v>0.118005</v>
          </cell>
          <cell r="O1692">
            <v>98.518116547002833</v>
          </cell>
        </row>
        <row r="1693">
          <cell r="F1693">
            <v>320101</v>
          </cell>
          <cell r="G1693" t="str">
            <v xml:space="preserve">RAMWADI                       </v>
          </cell>
          <cell r="H1693" t="str">
            <v>URBN</v>
          </cell>
          <cell r="I1693" t="str">
            <v>LT</v>
          </cell>
          <cell r="J1693">
            <v>7.17</v>
          </cell>
          <cell r="K1693">
            <v>4.38</v>
          </cell>
          <cell r="L1693">
            <v>5.7084999999999999</v>
          </cell>
          <cell r="M1693">
            <v>5.057569</v>
          </cell>
          <cell r="N1693">
            <v>0.65093100000000004</v>
          </cell>
          <cell r="O1693">
            <v>11.402837873346764</v>
          </cell>
        </row>
        <row r="1694">
          <cell r="F1694">
            <v>320102</v>
          </cell>
          <cell r="G1694" t="str">
            <v xml:space="preserve">DIVADANDI                     </v>
          </cell>
          <cell r="H1694" t="str">
            <v xml:space="preserve">JGY </v>
          </cell>
          <cell r="I1694" t="str">
            <v>LT</v>
          </cell>
          <cell r="J1694">
            <v>7.35</v>
          </cell>
          <cell r="K1694">
            <v>25.85</v>
          </cell>
          <cell r="L1694">
            <v>9.5317000000000007</v>
          </cell>
          <cell r="M1694">
            <v>6.8539440000000003</v>
          </cell>
          <cell r="N1694">
            <v>2.677756</v>
          </cell>
          <cell r="O1694">
            <v>28.093162814608096</v>
          </cell>
        </row>
        <row r="1695">
          <cell r="F1695">
            <v>320103</v>
          </cell>
          <cell r="G1695" t="str">
            <v xml:space="preserve">COLLAGE URBAN                 </v>
          </cell>
          <cell r="H1695" t="str">
            <v>URBN</v>
          </cell>
          <cell r="I1695" t="str">
            <v>MX</v>
          </cell>
          <cell r="J1695">
            <v>15.97</v>
          </cell>
          <cell r="K1695">
            <v>3.84</v>
          </cell>
          <cell r="L1695">
            <v>4.0027999999999997</v>
          </cell>
          <cell r="M1695">
            <v>3.7464270000000002</v>
          </cell>
          <cell r="N1695">
            <v>0.25637300000000002</v>
          </cell>
          <cell r="O1695">
            <v>6.4048416108723893</v>
          </cell>
        </row>
        <row r="1696">
          <cell r="F1696">
            <v>320104</v>
          </cell>
          <cell r="G1696" t="str">
            <v xml:space="preserve">GOVT.COLONY                   </v>
          </cell>
          <cell r="H1696" t="str">
            <v>URBN</v>
          </cell>
          <cell r="I1696" t="str">
            <v>LT</v>
          </cell>
          <cell r="J1696">
            <v>8.82</v>
          </cell>
          <cell r="K1696">
            <v>3.91</v>
          </cell>
          <cell r="L1696">
            <v>6.6969000000000003</v>
          </cell>
          <cell r="M1696">
            <v>6.0775319999999997</v>
          </cell>
          <cell r="N1696">
            <v>0.61936800000000003</v>
          </cell>
          <cell r="O1696">
            <v>9.2485777001299105</v>
          </cell>
        </row>
        <row r="1697">
          <cell r="F1697">
            <v>320105</v>
          </cell>
          <cell r="G1697" t="str">
            <v xml:space="preserve">KASTURBA                      </v>
          </cell>
          <cell r="H1697" t="str">
            <v>URBN</v>
          </cell>
          <cell r="I1697" t="str">
            <v>MX</v>
          </cell>
          <cell r="J1697">
            <v>7.93</v>
          </cell>
          <cell r="K1697">
            <v>7.62</v>
          </cell>
          <cell r="L1697">
            <v>6.0316200000000002</v>
          </cell>
          <cell r="M1697">
            <v>5.164517</v>
          </cell>
          <cell r="N1697">
            <v>0.86710299999999996</v>
          </cell>
          <cell r="O1697">
            <v>14.375955381804557</v>
          </cell>
        </row>
        <row r="1698">
          <cell r="F1698">
            <v>320106</v>
          </cell>
          <cell r="G1698" t="str">
            <v xml:space="preserve">TOWER                         </v>
          </cell>
          <cell r="H1698" t="str">
            <v>URBN</v>
          </cell>
          <cell r="I1698" t="str">
            <v>MX</v>
          </cell>
          <cell r="J1698">
            <v>5.67</v>
          </cell>
          <cell r="K1698">
            <v>3.36</v>
          </cell>
          <cell r="L1698">
            <v>5.2674599999999998</v>
          </cell>
          <cell r="M1698">
            <v>4.7692819999999996</v>
          </cell>
          <cell r="N1698">
            <v>0.49817800000000001</v>
          </cell>
          <cell r="O1698">
            <v>9.457651315814454</v>
          </cell>
        </row>
        <row r="1699">
          <cell r="F1699">
            <v>320107</v>
          </cell>
          <cell r="G1699" t="str">
            <v xml:space="preserve">11KV AAVABAI                  </v>
          </cell>
          <cell r="H1699" t="str">
            <v>URBN</v>
          </cell>
          <cell r="I1699" t="str">
            <v>MX</v>
          </cell>
          <cell r="J1699">
            <v>5.63</v>
          </cell>
          <cell r="K1699">
            <v>7.11</v>
          </cell>
          <cell r="L1699">
            <v>4.8956200000000001</v>
          </cell>
          <cell r="M1699">
            <v>4.5090089999999998</v>
          </cell>
          <cell r="N1699">
            <v>0.38661099999999998</v>
          </cell>
          <cell r="O1699">
            <v>7.8970794301845322</v>
          </cell>
        </row>
        <row r="1700">
          <cell r="F1700">
            <v>320201</v>
          </cell>
          <cell r="G1700" t="str">
            <v xml:space="preserve">DANDI(DUNGRI)                 </v>
          </cell>
          <cell r="H1700" t="str">
            <v xml:space="preserve">JGY </v>
          </cell>
          <cell r="I1700" t="str">
            <v>MX</v>
          </cell>
          <cell r="J1700">
            <v>12.1</v>
          </cell>
          <cell r="K1700">
            <v>32.590000000000003</v>
          </cell>
          <cell r="L1700">
            <v>5.43445</v>
          </cell>
          <cell r="M1700">
            <v>3.837936</v>
          </cell>
          <cell r="N1700">
            <v>1.596514</v>
          </cell>
          <cell r="O1700">
            <v>29.377655512517364</v>
          </cell>
        </row>
        <row r="1701">
          <cell r="F1701">
            <v>320202</v>
          </cell>
          <cell r="G1701" t="str">
            <v xml:space="preserve">DHARASANA                     </v>
          </cell>
          <cell r="H1701" t="str">
            <v xml:space="preserve">JGY </v>
          </cell>
          <cell r="I1701" t="str">
            <v>MX</v>
          </cell>
          <cell r="J1701">
            <v>20.5</v>
          </cell>
          <cell r="K1701">
            <v>20.38</v>
          </cell>
          <cell r="L1701">
            <v>3.07856</v>
          </cell>
          <cell r="M1701">
            <v>2.2160160000000002</v>
          </cell>
          <cell r="N1701">
            <v>0.86254399999999998</v>
          </cell>
          <cell r="O1701">
            <v>28.017774543942622</v>
          </cell>
        </row>
        <row r="1702">
          <cell r="F1702">
            <v>320203</v>
          </cell>
          <cell r="G1702" t="str">
            <v xml:space="preserve">JESHPORE                      </v>
          </cell>
          <cell r="H1702" t="str">
            <v xml:space="preserve">JGY </v>
          </cell>
          <cell r="I1702" t="str">
            <v>MX</v>
          </cell>
          <cell r="J1702">
            <v>9.8000000000000007</v>
          </cell>
          <cell r="K1702">
            <v>30.06</v>
          </cell>
          <cell r="L1702">
            <v>4.2207800000000004</v>
          </cell>
          <cell r="M1702">
            <v>2.5223849999999999</v>
          </cell>
          <cell r="N1702">
            <v>1.6983950000000001</v>
          </cell>
          <cell r="O1702">
            <v>40.238889494358865</v>
          </cell>
        </row>
        <row r="1703">
          <cell r="F1703">
            <v>320204</v>
          </cell>
          <cell r="G1703" t="str">
            <v xml:space="preserve">MALVAN                        </v>
          </cell>
          <cell r="H1703" t="str">
            <v>ADOM</v>
          </cell>
          <cell r="I1703" t="str">
            <v>LT</v>
          </cell>
          <cell r="J1703">
            <v>17.399999999999999</v>
          </cell>
          <cell r="K1703">
            <v>-5.27</v>
          </cell>
          <cell r="L1703">
            <v>0.21143999999999999</v>
          </cell>
          <cell r="M1703">
            <v>0.17068800000000001</v>
          </cell>
          <cell r="N1703">
            <v>4.0751999999999997E-2</v>
          </cell>
          <cell r="O1703">
            <v>19.273552780930761</v>
          </cell>
        </row>
        <row r="1704">
          <cell r="F1704">
            <v>320205</v>
          </cell>
          <cell r="G1704" t="str">
            <v xml:space="preserve">CHHARVADA                     </v>
          </cell>
          <cell r="H1704" t="str">
            <v>ADOM</v>
          </cell>
          <cell r="I1704" t="str">
            <v>LT</v>
          </cell>
          <cell r="J1704">
            <v>3.5</v>
          </cell>
          <cell r="K1704">
            <v>-37.85</v>
          </cell>
          <cell r="L1704">
            <v>0.16355</v>
          </cell>
          <cell r="M1704">
            <v>0.33969199999999999</v>
          </cell>
          <cell r="N1704">
            <v>-0.17614199999999999</v>
          </cell>
          <cell r="O1704">
            <v>-107.69917456435341</v>
          </cell>
        </row>
        <row r="1705">
          <cell r="F1705">
            <v>320301</v>
          </cell>
          <cell r="G1705" t="str">
            <v xml:space="preserve">KAVDEJ                        </v>
          </cell>
          <cell r="H1705" t="str">
            <v xml:space="preserve">JGY </v>
          </cell>
          <cell r="I1705" t="str">
            <v>LT</v>
          </cell>
          <cell r="J1705">
            <v>19.100000000000001</v>
          </cell>
          <cell r="K1705">
            <v>47.03</v>
          </cell>
          <cell r="L1705">
            <v>5.5149999999999997</v>
          </cell>
          <cell r="M1705">
            <v>2.529522</v>
          </cell>
          <cell r="N1705">
            <v>2.9854780000000001</v>
          </cell>
          <cell r="O1705">
            <v>54.133780598368084</v>
          </cell>
        </row>
        <row r="1706">
          <cell r="F1706">
            <v>320302</v>
          </cell>
          <cell r="G1706" t="str">
            <v xml:space="preserve">GODMAL                        </v>
          </cell>
          <cell r="H1706" t="str">
            <v>ADOM</v>
          </cell>
          <cell r="I1706" t="str">
            <v>LT</v>
          </cell>
          <cell r="J1706">
            <v>21.5</v>
          </cell>
          <cell r="K1706">
            <v>-17.12</v>
          </cell>
          <cell r="L1706">
            <v>0.90880000000000005</v>
          </cell>
          <cell r="M1706">
            <v>0.97178600000000004</v>
          </cell>
          <cell r="N1706">
            <v>-6.2986E-2</v>
          </cell>
          <cell r="O1706">
            <v>-6.9306778169014081</v>
          </cell>
        </row>
        <row r="1707">
          <cell r="F1707">
            <v>320303</v>
          </cell>
          <cell r="G1707" t="str">
            <v xml:space="preserve">MOLAAMBA (RAYBOR)             </v>
          </cell>
          <cell r="H1707" t="str">
            <v xml:space="preserve">JGY </v>
          </cell>
          <cell r="I1707" t="str">
            <v>LT</v>
          </cell>
          <cell r="J1707">
            <v>20.9</v>
          </cell>
          <cell r="K1707">
            <v>63.31</v>
          </cell>
          <cell r="L1707">
            <v>2.6179999999999999</v>
          </cell>
          <cell r="M1707">
            <v>0.98161799999999999</v>
          </cell>
          <cell r="N1707">
            <v>1.636382</v>
          </cell>
          <cell r="O1707">
            <v>62.505042016806726</v>
          </cell>
        </row>
        <row r="1708">
          <cell r="F1708">
            <v>320304</v>
          </cell>
          <cell r="G1708" t="str">
            <v xml:space="preserve">KANDHA (VAGAN)                </v>
          </cell>
          <cell r="H1708" t="str">
            <v>ADOM</v>
          </cell>
          <cell r="I1708" t="str">
            <v>LT</v>
          </cell>
          <cell r="J1708">
            <v>23.4</v>
          </cell>
          <cell r="K1708">
            <v>14.96</v>
          </cell>
          <cell r="L1708">
            <v>0.39350000000000002</v>
          </cell>
          <cell r="M1708">
            <v>0.51926600000000001</v>
          </cell>
          <cell r="N1708">
            <v>-0.12576599999999999</v>
          </cell>
          <cell r="O1708">
            <v>-31.960864040660738</v>
          </cell>
        </row>
        <row r="1709">
          <cell r="F1709">
            <v>320305</v>
          </cell>
          <cell r="G1709" t="str">
            <v xml:space="preserve">KHANPUR                       </v>
          </cell>
          <cell r="H1709" t="str">
            <v>ADOM</v>
          </cell>
          <cell r="I1709" t="str">
            <v>LT</v>
          </cell>
          <cell r="J1709">
            <v>11.35</v>
          </cell>
          <cell r="K1709">
            <v>39.35</v>
          </cell>
          <cell r="L1709">
            <v>1.2029000000000001</v>
          </cell>
          <cell r="M1709">
            <v>0.43666100000000002</v>
          </cell>
          <cell r="N1709">
            <v>0.766239</v>
          </cell>
          <cell r="O1709">
            <v>63.699310000831325</v>
          </cell>
        </row>
        <row r="1710">
          <cell r="F1710">
            <v>320306</v>
          </cell>
          <cell r="G1710" t="str">
            <v xml:space="preserve">BARTAD (D'PUR) JGY            </v>
          </cell>
          <cell r="H1710" t="str">
            <v xml:space="preserve">JGY </v>
          </cell>
          <cell r="I1710" t="str">
            <v>MX</v>
          </cell>
          <cell r="J1710">
            <v>15.98</v>
          </cell>
          <cell r="K1710">
            <v>48.87</v>
          </cell>
          <cell r="L1710">
            <v>4.2225000000000001</v>
          </cell>
          <cell r="M1710">
            <v>1.306033</v>
          </cell>
          <cell r="N1710">
            <v>2.9164669999999999</v>
          </cell>
          <cell r="O1710">
            <v>69.069674363528719</v>
          </cell>
        </row>
        <row r="1711">
          <cell r="F1711">
            <v>320401</v>
          </cell>
          <cell r="G1711" t="str">
            <v xml:space="preserve">11 KV SOMA ISOLAX             </v>
          </cell>
          <cell r="H1711" t="str">
            <v>INDU</v>
          </cell>
          <cell r="I1711" t="str">
            <v>MX</v>
          </cell>
          <cell r="J1711">
            <v>0.1</v>
          </cell>
          <cell r="K1711">
            <v>-3.46</v>
          </cell>
          <cell r="L1711">
            <v>0.32049</v>
          </cell>
          <cell r="M1711">
            <v>0.32208799999999999</v>
          </cell>
          <cell r="N1711">
            <v>-1.598E-3</v>
          </cell>
          <cell r="O1711">
            <v>-0.49861150113888109</v>
          </cell>
        </row>
        <row r="1712">
          <cell r="F1712">
            <v>320402</v>
          </cell>
          <cell r="G1712" t="str">
            <v xml:space="preserve">11 KV VANZ                    </v>
          </cell>
          <cell r="H1712" t="str">
            <v xml:space="preserve">JGY </v>
          </cell>
          <cell r="I1712" t="str">
            <v>LT</v>
          </cell>
          <cell r="J1712">
            <v>11.47</v>
          </cell>
          <cell r="K1712">
            <v>14.17</v>
          </cell>
          <cell r="L1712">
            <v>2.2871999999999999</v>
          </cell>
          <cell r="M1712">
            <v>1.810392</v>
          </cell>
          <cell r="N1712">
            <v>0.47680800000000001</v>
          </cell>
          <cell r="O1712">
            <v>20.846799580272823</v>
          </cell>
        </row>
        <row r="1713">
          <cell r="F1713">
            <v>320403</v>
          </cell>
          <cell r="G1713" t="str">
            <v xml:space="preserve">11 KV POPADA AG               </v>
          </cell>
          <cell r="H1713" t="str">
            <v>ADOM</v>
          </cell>
          <cell r="I1713" t="str">
            <v>LT</v>
          </cell>
          <cell r="J1713">
            <v>6.87</v>
          </cell>
          <cell r="K1713">
            <v>-18.46</v>
          </cell>
          <cell r="L1713">
            <v>1.272689</v>
          </cell>
          <cell r="M1713">
            <v>1.1198440000000001</v>
          </cell>
          <cell r="N1713">
            <v>0.15284500000000001</v>
          </cell>
          <cell r="O1713">
            <v>12.009611146163753</v>
          </cell>
        </row>
        <row r="1714">
          <cell r="F1714">
            <v>320404</v>
          </cell>
          <cell r="G1714" t="str">
            <v xml:space="preserve">11 KV DAJI NI VADI            </v>
          </cell>
          <cell r="H1714" t="str">
            <v>ADOM</v>
          </cell>
          <cell r="I1714" t="str">
            <v>LT</v>
          </cell>
          <cell r="J1714">
            <v>9.0500000000000007</v>
          </cell>
          <cell r="K1714">
            <v>-43.42</v>
          </cell>
          <cell r="L1714">
            <v>0.20918999999999999</v>
          </cell>
          <cell r="M1714">
            <v>0.25738100000000003</v>
          </cell>
          <cell r="N1714">
            <v>-4.8190999999999998E-2</v>
          </cell>
          <cell r="O1714">
            <v>-23.036952053157417</v>
          </cell>
        </row>
        <row r="1715">
          <cell r="F1715">
            <v>320405</v>
          </cell>
          <cell r="G1715" t="str">
            <v xml:space="preserve">11 KV SUJATA                  </v>
          </cell>
          <cell r="H1715" t="str">
            <v>INDU</v>
          </cell>
          <cell r="I1715" t="str">
            <v>MX</v>
          </cell>
          <cell r="J1715">
            <v>3.96</v>
          </cell>
          <cell r="K1715">
            <v>-2.36</v>
          </cell>
          <cell r="L1715">
            <v>12.5703</v>
          </cell>
          <cell r="M1715">
            <v>11.354839999999999</v>
          </cell>
          <cell r="N1715">
            <v>1.21546</v>
          </cell>
          <cell r="O1715">
            <v>9.6692998576008531</v>
          </cell>
        </row>
        <row r="1716">
          <cell r="F1716">
            <v>320501</v>
          </cell>
          <cell r="G1716" t="str">
            <v xml:space="preserve">11 KV NANI KHERVAN            </v>
          </cell>
          <cell r="H1716" t="str">
            <v>ADOM</v>
          </cell>
          <cell r="I1716" t="str">
            <v>LT</v>
          </cell>
          <cell r="J1716">
            <v>30.04</v>
          </cell>
          <cell r="K1716">
            <v>42.23</v>
          </cell>
          <cell r="L1716">
            <v>1.33687</v>
          </cell>
          <cell r="M1716">
            <v>0.75001200000000001</v>
          </cell>
          <cell r="N1716">
            <v>0.58685799999999999</v>
          </cell>
          <cell r="O1716">
            <v>43.897910791625215</v>
          </cell>
        </row>
        <row r="1717">
          <cell r="F1717">
            <v>320502</v>
          </cell>
          <cell r="G1717" t="str">
            <v xml:space="preserve">11 KV VADI BHESROT            </v>
          </cell>
          <cell r="H1717" t="str">
            <v>ADOM</v>
          </cell>
          <cell r="I1717" t="str">
            <v>LT</v>
          </cell>
          <cell r="J1717">
            <v>11.67</v>
          </cell>
          <cell r="K1717">
            <v>34.93</v>
          </cell>
          <cell r="L1717">
            <v>1.4296</v>
          </cell>
          <cell r="M1717">
            <v>0.820075</v>
          </cell>
          <cell r="N1717">
            <v>0.60952499999999998</v>
          </cell>
          <cell r="O1717">
            <v>42.636052042529379</v>
          </cell>
        </row>
        <row r="1718">
          <cell r="F1718">
            <v>320503</v>
          </cell>
          <cell r="G1718" t="str">
            <v xml:space="preserve">11 KV PIPALKUVA               </v>
          </cell>
          <cell r="H1718" t="str">
            <v xml:space="preserve">JGY </v>
          </cell>
          <cell r="I1718" t="str">
            <v>LT</v>
          </cell>
          <cell r="J1718">
            <v>6.61</v>
          </cell>
          <cell r="K1718">
            <v>44.62</v>
          </cell>
          <cell r="L1718">
            <v>3.6533000000000002</v>
          </cell>
          <cell r="M1718">
            <v>2.166398</v>
          </cell>
          <cell r="N1718">
            <v>1.4869019999999999</v>
          </cell>
          <cell r="O1718">
            <v>40.700243615361451</v>
          </cell>
        </row>
        <row r="1719">
          <cell r="F1719">
            <v>320504</v>
          </cell>
          <cell r="G1719" t="str">
            <v xml:space="preserve">11 KV VAGHNERA                </v>
          </cell>
          <cell r="H1719" t="str">
            <v xml:space="preserve">JGY </v>
          </cell>
          <cell r="I1719" t="str">
            <v>LT</v>
          </cell>
          <cell r="J1719">
            <v>3.05</v>
          </cell>
          <cell r="K1719">
            <v>65.05</v>
          </cell>
          <cell r="L1719">
            <v>1.3714</v>
          </cell>
          <cell r="M1719">
            <v>0.55469999999999997</v>
          </cell>
          <cell r="N1719">
            <v>0.81669999999999998</v>
          </cell>
          <cell r="O1719">
            <v>59.552282339215402</v>
          </cell>
        </row>
        <row r="1720">
          <cell r="F1720">
            <v>320505</v>
          </cell>
          <cell r="G1720" t="str">
            <v xml:space="preserve">11 KV VEKUR                   </v>
          </cell>
          <cell r="H1720" t="str">
            <v>ADOM</v>
          </cell>
          <cell r="I1720" t="str">
            <v>LT</v>
          </cell>
          <cell r="J1720">
            <v>31.08</v>
          </cell>
          <cell r="K1720">
            <v>66.31</v>
          </cell>
          <cell r="L1720">
            <v>1.1000000000000001</v>
          </cell>
          <cell r="M1720">
            <v>0.57612300000000005</v>
          </cell>
          <cell r="N1720">
            <v>0.52387700000000004</v>
          </cell>
          <cell r="O1720">
            <v>47.625181818181815</v>
          </cell>
        </row>
        <row r="1721">
          <cell r="F1721">
            <v>320506</v>
          </cell>
          <cell r="G1721" t="str">
            <v xml:space="preserve">11 KV GWSSB BORISAVAR         </v>
          </cell>
          <cell r="H1721" t="str">
            <v>INDU</v>
          </cell>
          <cell r="I1721" t="str">
            <v>LT</v>
          </cell>
          <cell r="J1721">
            <v>0.9</v>
          </cell>
          <cell r="K1721">
            <v>1.1399999999999999</v>
          </cell>
          <cell r="L1721">
            <v>0.67689999999999995</v>
          </cell>
          <cell r="M1721">
            <v>0.70860999999999996</v>
          </cell>
          <cell r="N1721">
            <v>-3.1710000000000002E-2</v>
          </cell>
          <cell r="O1721">
            <v>-4.6845915201654602</v>
          </cell>
        </row>
        <row r="1722">
          <cell r="F1722">
            <v>320601</v>
          </cell>
          <cell r="G1722" t="str">
            <v xml:space="preserve">11 KV KIKAKUI                 </v>
          </cell>
          <cell r="H1722" t="str">
            <v xml:space="preserve">JGY </v>
          </cell>
          <cell r="I1722" t="str">
            <v>LT</v>
          </cell>
          <cell r="J1722">
            <v>3.8</v>
          </cell>
          <cell r="K1722">
            <v>47.34</v>
          </cell>
          <cell r="L1722">
            <v>2.0064600000000001</v>
          </cell>
          <cell r="M1722">
            <v>0.91044499999999995</v>
          </cell>
          <cell r="N1722">
            <v>1.096015</v>
          </cell>
          <cell r="O1722">
            <v>54.624313467499974</v>
          </cell>
        </row>
        <row r="1723">
          <cell r="F1723">
            <v>320602</v>
          </cell>
          <cell r="G1723" t="str">
            <v xml:space="preserve">11 KV MOTI KHERVAN            </v>
          </cell>
          <cell r="H1723" t="str">
            <v xml:space="preserve">JGY </v>
          </cell>
          <cell r="I1723" t="str">
            <v>LT</v>
          </cell>
          <cell r="J1723">
            <v>6.07</v>
          </cell>
          <cell r="K1723">
            <v>47.49</v>
          </cell>
          <cell r="L1723">
            <v>2.3194400000000002</v>
          </cell>
          <cell r="M1723">
            <v>1.2248969999999999</v>
          </cell>
          <cell r="N1723">
            <v>1.094543</v>
          </cell>
          <cell r="O1723">
            <v>47.189968268202669</v>
          </cell>
        </row>
        <row r="1724">
          <cell r="F1724">
            <v>320603</v>
          </cell>
          <cell r="G1724" t="str">
            <v xml:space="preserve">11 KV UKHALDA                 </v>
          </cell>
          <cell r="H1724" t="str">
            <v>ADOM</v>
          </cell>
          <cell r="I1724" t="str">
            <v>LT</v>
          </cell>
          <cell r="J1724">
            <v>36.659999999999997</v>
          </cell>
          <cell r="K1724">
            <v>51.47</v>
          </cell>
          <cell r="L1724">
            <v>1.4584999999999999</v>
          </cell>
          <cell r="M1724">
            <v>0.93711</v>
          </cell>
          <cell r="N1724">
            <v>0.52139000000000002</v>
          </cell>
          <cell r="O1724">
            <v>35.748371614672607</v>
          </cell>
        </row>
        <row r="1725">
          <cell r="F1725">
            <v>320604</v>
          </cell>
          <cell r="G1725" t="str">
            <v xml:space="preserve">11 KV GALKHADI                </v>
          </cell>
          <cell r="H1725" t="str">
            <v>ADOM</v>
          </cell>
          <cell r="I1725" t="str">
            <v>LT</v>
          </cell>
          <cell r="J1725">
            <v>35.72</v>
          </cell>
          <cell r="K1725">
            <v>43.88</v>
          </cell>
          <cell r="L1725">
            <v>1.4917400000000001</v>
          </cell>
          <cell r="M1725">
            <v>1.4281349999999999</v>
          </cell>
          <cell r="N1725">
            <v>6.3604999999999995E-2</v>
          </cell>
          <cell r="O1725">
            <v>4.2638127287597039</v>
          </cell>
        </row>
        <row r="1726">
          <cell r="F1726">
            <v>320605</v>
          </cell>
          <cell r="G1726" t="str">
            <v xml:space="preserve">11 KV NISHANA                 </v>
          </cell>
          <cell r="H1726" t="str">
            <v>ADOM</v>
          </cell>
          <cell r="I1726" t="str">
            <v>LT</v>
          </cell>
          <cell r="J1726">
            <v>29.79</v>
          </cell>
          <cell r="K1726">
            <v>41.48</v>
          </cell>
          <cell r="L1726">
            <v>1.2480800000000001</v>
          </cell>
          <cell r="M1726">
            <v>0.89812999999999998</v>
          </cell>
          <cell r="N1726">
            <v>0.34994999999999998</v>
          </cell>
          <cell r="O1726">
            <v>28.039068008460998</v>
          </cell>
        </row>
        <row r="1727">
          <cell r="F1727">
            <v>320606</v>
          </cell>
          <cell r="G1727" t="str">
            <v xml:space="preserve">11 KV KELAI                   </v>
          </cell>
          <cell r="H1727" t="str">
            <v xml:space="preserve">JGY </v>
          </cell>
          <cell r="I1727" t="str">
            <v>LT</v>
          </cell>
          <cell r="J1727">
            <v>3.03</v>
          </cell>
          <cell r="K1727">
            <v>39.869999999999997</v>
          </cell>
          <cell r="L1727">
            <v>1.5340199999999999</v>
          </cell>
          <cell r="M1727">
            <v>0.90586100000000003</v>
          </cell>
          <cell r="N1727">
            <v>0.62815900000000002</v>
          </cell>
          <cell r="O1727">
            <v>40.948553473879088</v>
          </cell>
        </row>
        <row r="1728">
          <cell r="F1728">
            <v>320701</v>
          </cell>
          <cell r="G1728" t="str">
            <v xml:space="preserve">11 KV ALGADH                  </v>
          </cell>
          <cell r="H1728" t="str">
            <v>ADOM</v>
          </cell>
          <cell r="I1728" t="str">
            <v>LT</v>
          </cell>
          <cell r="J1728">
            <v>10.58</v>
          </cell>
          <cell r="K1728">
            <v>27.53</v>
          </cell>
          <cell r="L1728">
            <v>2.5779000000000001</v>
          </cell>
          <cell r="M1728">
            <v>1.3487629999999999</v>
          </cell>
          <cell r="N1728">
            <v>1.2291369999999999</v>
          </cell>
          <cell r="O1728">
            <v>47.679778113968737</v>
          </cell>
        </row>
        <row r="1729">
          <cell r="F1729">
            <v>320702</v>
          </cell>
          <cell r="G1729" t="str">
            <v xml:space="preserve">11 KV KALAKVA                 </v>
          </cell>
          <cell r="H1729" t="str">
            <v xml:space="preserve">JGY </v>
          </cell>
          <cell r="I1729" t="str">
            <v>LT</v>
          </cell>
          <cell r="J1729">
            <v>20.46</v>
          </cell>
          <cell r="K1729">
            <v>40.049999999999997</v>
          </cell>
          <cell r="L1729">
            <v>4.1887999999999996</v>
          </cell>
          <cell r="M1729">
            <v>2.1763750000000002</v>
          </cell>
          <cell r="N1729">
            <v>2.0124249999999999</v>
          </cell>
          <cell r="O1729">
            <v>48.042995607333843</v>
          </cell>
        </row>
        <row r="1730">
          <cell r="F1730">
            <v>320703</v>
          </cell>
          <cell r="G1730" t="str">
            <v xml:space="preserve">11 KV DUNGARI                 </v>
          </cell>
          <cell r="H1730" t="str">
            <v xml:space="preserve">JGY </v>
          </cell>
          <cell r="I1730" t="str">
            <v>LT</v>
          </cell>
          <cell r="J1730">
            <v>21.18</v>
          </cell>
          <cell r="K1730">
            <v>33.4</v>
          </cell>
          <cell r="L1730">
            <v>4.5983000000000001</v>
          </cell>
          <cell r="M1730">
            <v>2.6673399999999998</v>
          </cell>
          <cell r="N1730">
            <v>1.93096</v>
          </cell>
          <cell r="O1730">
            <v>41.992910423417349</v>
          </cell>
        </row>
        <row r="1731">
          <cell r="F1731">
            <v>320704</v>
          </cell>
          <cell r="G1731" t="str">
            <v xml:space="preserve">11 KV NALDHARA                </v>
          </cell>
          <cell r="H1731" t="str">
            <v>ADOM</v>
          </cell>
          <cell r="I1731" t="str">
            <v>LT</v>
          </cell>
          <cell r="J1731">
            <v>13.74</v>
          </cell>
          <cell r="K1731">
            <v>9.42</v>
          </cell>
          <cell r="L1731">
            <v>3.6168</v>
          </cell>
          <cell r="M1731">
            <v>2.0707100000000001</v>
          </cell>
          <cell r="N1731">
            <v>1.54609</v>
          </cell>
          <cell r="O1731">
            <v>42.747456314974563</v>
          </cell>
        </row>
        <row r="1732">
          <cell r="F1732">
            <v>320705</v>
          </cell>
          <cell r="G1732" t="str">
            <v xml:space="preserve">11KV BEDA AG                  </v>
          </cell>
          <cell r="H1732" t="str">
            <v>ADOM</v>
          </cell>
          <cell r="I1732" t="str">
            <v>LT</v>
          </cell>
          <cell r="J1732">
            <v>19.32</v>
          </cell>
          <cell r="K1732">
            <v>18.489999999999998</v>
          </cell>
          <cell r="L1732">
            <v>1.9669000000000001</v>
          </cell>
          <cell r="M1732">
            <v>1.3101959999999999</v>
          </cell>
          <cell r="N1732">
            <v>0.65670399999999995</v>
          </cell>
          <cell r="O1732">
            <v>33.387767553002185</v>
          </cell>
        </row>
        <row r="1733">
          <cell r="F1733">
            <v>320801</v>
          </cell>
          <cell r="G1733" t="str">
            <v xml:space="preserve">11 KV AGASVAN                 </v>
          </cell>
          <cell r="H1733" t="str">
            <v xml:space="preserve">JGY </v>
          </cell>
          <cell r="I1733" t="str">
            <v>LT</v>
          </cell>
          <cell r="J1733">
            <v>4.9000000000000004</v>
          </cell>
          <cell r="K1733">
            <v>41.64</v>
          </cell>
          <cell r="L1733">
            <v>1.4271</v>
          </cell>
          <cell r="M1733">
            <v>0.82728699999999999</v>
          </cell>
          <cell r="N1733">
            <v>0.59981300000000004</v>
          </cell>
          <cell r="O1733">
            <v>42.030201107140357</v>
          </cell>
        </row>
        <row r="1734">
          <cell r="F1734">
            <v>320802</v>
          </cell>
          <cell r="G1734" t="str">
            <v xml:space="preserve">11 KV KHODTALAV               </v>
          </cell>
          <cell r="H1734" t="str">
            <v xml:space="preserve">JGY </v>
          </cell>
          <cell r="I1734" t="str">
            <v>LT</v>
          </cell>
          <cell r="J1734">
            <v>1.52</v>
          </cell>
          <cell r="K1734">
            <v>1.52</v>
          </cell>
          <cell r="L1734">
            <v>1.0747</v>
          </cell>
          <cell r="M1734">
            <v>0.98026400000000002</v>
          </cell>
          <cell r="N1734">
            <v>9.4436000000000006E-2</v>
          </cell>
          <cell r="O1734">
            <v>8.7871964269098353</v>
          </cell>
        </row>
        <row r="1735">
          <cell r="F1735">
            <v>320803</v>
          </cell>
          <cell r="G1735" t="str">
            <v xml:space="preserve">11 KV SADADVAN                </v>
          </cell>
          <cell r="H1735" t="str">
            <v xml:space="preserve">JGY </v>
          </cell>
          <cell r="I1735" t="str">
            <v>LT</v>
          </cell>
          <cell r="J1735">
            <v>10.75</v>
          </cell>
          <cell r="K1735">
            <v>43.69</v>
          </cell>
          <cell r="L1735">
            <v>4.2529919999999999</v>
          </cell>
          <cell r="M1735">
            <v>2.7291889999999999</v>
          </cell>
          <cell r="N1735">
            <v>1.523803</v>
          </cell>
          <cell r="O1735">
            <v>35.828964644184609</v>
          </cell>
        </row>
        <row r="1736">
          <cell r="F1736">
            <v>320804</v>
          </cell>
          <cell r="G1736" t="str">
            <v xml:space="preserve">11 KV AMLI                    </v>
          </cell>
          <cell r="H1736" t="str">
            <v>ADOM</v>
          </cell>
          <cell r="I1736" t="str">
            <v>LT</v>
          </cell>
          <cell r="J1736">
            <v>14.4</v>
          </cell>
          <cell r="K1736">
            <v>20.72</v>
          </cell>
          <cell r="L1736">
            <v>0.89800000000000002</v>
          </cell>
          <cell r="M1736">
            <v>0.78372600000000003</v>
          </cell>
          <cell r="N1736">
            <v>0.114274</v>
          </cell>
          <cell r="O1736">
            <v>12.725389755011136</v>
          </cell>
        </row>
        <row r="1737">
          <cell r="F1737">
            <v>320805</v>
          </cell>
          <cell r="G1737" t="str">
            <v xml:space="preserve">11 KV VANSKUI                 </v>
          </cell>
          <cell r="H1737" t="str">
            <v>ADOM</v>
          </cell>
          <cell r="I1737" t="str">
            <v>LT</v>
          </cell>
          <cell r="J1737">
            <v>8.7200000000000006</v>
          </cell>
          <cell r="K1737">
            <v>17.21</v>
          </cell>
          <cell r="L1737">
            <v>0.70176000000000005</v>
          </cell>
          <cell r="M1737">
            <v>0.65795999999999999</v>
          </cell>
          <cell r="N1737">
            <v>4.3799999999999999E-2</v>
          </cell>
          <cell r="O1737">
            <v>6.2414500683994527</v>
          </cell>
        </row>
        <row r="1738">
          <cell r="F1738">
            <v>320901</v>
          </cell>
          <cell r="G1738" t="str">
            <v xml:space="preserve">11 KV JAMAPUR                 </v>
          </cell>
          <cell r="H1738" t="str">
            <v xml:space="preserve">JGY </v>
          </cell>
          <cell r="I1738" t="str">
            <v>LT</v>
          </cell>
          <cell r="J1738">
            <v>3.32</v>
          </cell>
          <cell r="K1738">
            <v>60.28</v>
          </cell>
          <cell r="L1738">
            <v>1.8798999999999999</v>
          </cell>
          <cell r="M1738">
            <v>0.81405000000000005</v>
          </cell>
          <cell r="N1738">
            <v>1.06585</v>
          </cell>
          <cell r="O1738">
            <v>56.697164742805469</v>
          </cell>
        </row>
        <row r="1739">
          <cell r="F1739">
            <v>320902</v>
          </cell>
          <cell r="G1739" t="str">
            <v xml:space="preserve">11 KV DHAJAMBA                </v>
          </cell>
          <cell r="H1739" t="str">
            <v xml:space="preserve">JGY </v>
          </cell>
          <cell r="I1739" t="str">
            <v>LT</v>
          </cell>
          <cell r="J1739">
            <v>4.3099999999999996</v>
          </cell>
          <cell r="K1739">
            <v>36.53</v>
          </cell>
          <cell r="L1739">
            <v>1.4641999999999999</v>
          </cell>
          <cell r="M1739">
            <v>0.98407900000000004</v>
          </cell>
          <cell r="N1739">
            <v>0.48012100000000002</v>
          </cell>
          <cell r="O1739">
            <v>32.790670673405273</v>
          </cell>
        </row>
        <row r="1740">
          <cell r="F1740">
            <v>320903</v>
          </cell>
          <cell r="G1740" t="str">
            <v xml:space="preserve">11 KV PANCHPIPLA              </v>
          </cell>
          <cell r="H1740" t="str">
            <v>ADOM</v>
          </cell>
          <cell r="I1740" t="str">
            <v>LT</v>
          </cell>
          <cell r="J1740">
            <v>25.56</v>
          </cell>
          <cell r="K1740">
            <v>37.42</v>
          </cell>
          <cell r="L1740">
            <v>1.7730999999999999</v>
          </cell>
          <cell r="M1740">
            <v>1.2430000000000001</v>
          </cell>
          <cell r="N1740">
            <v>0.53010000000000002</v>
          </cell>
          <cell r="O1740">
            <v>29.896790931137556</v>
          </cell>
        </row>
        <row r="1741">
          <cell r="F1741">
            <v>320904</v>
          </cell>
          <cell r="G1741" t="str">
            <v xml:space="preserve">11 KV SISOR                   </v>
          </cell>
          <cell r="H1741" t="str">
            <v>ADOM</v>
          </cell>
          <cell r="I1741" t="str">
            <v>LT</v>
          </cell>
          <cell r="J1741">
            <v>24.78</v>
          </cell>
          <cell r="K1741">
            <v>23.62</v>
          </cell>
          <cell r="L1741">
            <v>1.48563</v>
          </cell>
          <cell r="M1741">
            <v>0.78309399999999996</v>
          </cell>
          <cell r="N1741">
            <v>0.70253600000000005</v>
          </cell>
          <cell r="O1741">
            <v>47.288759650787881</v>
          </cell>
        </row>
        <row r="1742">
          <cell r="F1742">
            <v>320905</v>
          </cell>
          <cell r="G1742" t="str">
            <v xml:space="preserve">11 KV KALAVYARA               </v>
          </cell>
          <cell r="H1742" t="str">
            <v>ADOM</v>
          </cell>
          <cell r="I1742" t="str">
            <v>LT</v>
          </cell>
          <cell r="J1742">
            <v>14.87</v>
          </cell>
          <cell r="K1742">
            <v>49.73</v>
          </cell>
          <cell r="L1742">
            <v>2.7215449999999999</v>
          </cell>
          <cell r="M1742">
            <v>1.1874009999999999</v>
          </cell>
          <cell r="N1742">
            <v>1.534144</v>
          </cell>
          <cell r="O1742">
            <v>56.370333762623801</v>
          </cell>
        </row>
        <row r="1743">
          <cell r="F1743">
            <v>320907</v>
          </cell>
          <cell r="G1743" t="str">
            <v xml:space="preserve">11 KV KAKRAPAR                </v>
          </cell>
          <cell r="H1743" t="str">
            <v xml:space="preserve">JGY </v>
          </cell>
          <cell r="I1743" t="str">
            <v>LT</v>
          </cell>
          <cell r="J1743">
            <v>8.17</v>
          </cell>
          <cell r="K1743">
            <v>35.69</v>
          </cell>
          <cell r="L1743">
            <v>2.6615229999999999</v>
          </cell>
          <cell r="M1743">
            <v>1.730939</v>
          </cell>
          <cell r="N1743">
            <v>0.93058399999999997</v>
          </cell>
          <cell r="O1743">
            <v>34.964341844876039</v>
          </cell>
        </row>
        <row r="1744">
          <cell r="F1744">
            <v>321101</v>
          </cell>
          <cell r="G1744" t="str">
            <v xml:space="preserve">11 KV KAKADADA                </v>
          </cell>
          <cell r="H1744" t="str">
            <v xml:space="preserve">JGY </v>
          </cell>
          <cell r="I1744" t="str">
            <v>LT</v>
          </cell>
          <cell r="J1744">
            <v>2.85</v>
          </cell>
          <cell r="K1744">
            <v>44.32</v>
          </cell>
          <cell r="L1744">
            <v>0.79047000000000001</v>
          </cell>
          <cell r="M1744">
            <v>0.427566</v>
          </cell>
          <cell r="N1744">
            <v>0.362904</v>
          </cell>
          <cell r="O1744">
            <v>45.909901704049489</v>
          </cell>
        </row>
        <row r="1745">
          <cell r="F1745">
            <v>321102</v>
          </cell>
          <cell r="G1745" t="str">
            <v xml:space="preserve">11 KV MAIPUR                  </v>
          </cell>
          <cell r="H1745" t="str">
            <v>ADOM</v>
          </cell>
          <cell r="I1745" t="str">
            <v>LT</v>
          </cell>
          <cell r="J1745">
            <v>5.43</v>
          </cell>
          <cell r="K1745">
            <v>39.01</v>
          </cell>
          <cell r="L1745">
            <v>1.1366000000000001</v>
          </cell>
          <cell r="M1745">
            <v>0.74571100000000001</v>
          </cell>
          <cell r="N1745">
            <v>0.39088899999999999</v>
          </cell>
          <cell r="O1745">
            <v>34.391078655639625</v>
          </cell>
        </row>
        <row r="1746">
          <cell r="F1746">
            <v>321103</v>
          </cell>
          <cell r="G1746" t="str">
            <v xml:space="preserve">11 KV BHANAVADI               </v>
          </cell>
          <cell r="H1746" t="str">
            <v xml:space="preserve">JGY </v>
          </cell>
          <cell r="I1746" t="str">
            <v>LT</v>
          </cell>
          <cell r="J1746">
            <v>6.96</v>
          </cell>
          <cell r="K1746">
            <v>58.47</v>
          </cell>
          <cell r="L1746">
            <v>1.7973399999999999</v>
          </cell>
          <cell r="M1746">
            <v>1.116832</v>
          </cell>
          <cell r="N1746">
            <v>0.680508</v>
          </cell>
          <cell r="O1746">
            <v>37.861951550624809</v>
          </cell>
        </row>
        <row r="1747">
          <cell r="F1747">
            <v>321104</v>
          </cell>
          <cell r="G1747" t="str">
            <v xml:space="preserve">11 KV KALKAI                  </v>
          </cell>
          <cell r="H1747" t="str">
            <v>ADOM</v>
          </cell>
          <cell r="I1747" t="str">
            <v>LT</v>
          </cell>
          <cell r="J1747">
            <v>3.39</v>
          </cell>
          <cell r="K1747">
            <v>9.42</v>
          </cell>
          <cell r="L1747">
            <v>0.36370000000000002</v>
          </cell>
          <cell r="M1747">
            <v>0.3155</v>
          </cell>
          <cell r="N1747">
            <v>4.82E-2</v>
          </cell>
          <cell r="O1747">
            <v>13.252680780863349</v>
          </cell>
        </row>
        <row r="1748">
          <cell r="F1748">
            <v>321105</v>
          </cell>
          <cell r="G1748" t="str">
            <v xml:space="preserve">11 KV TITVA                   </v>
          </cell>
          <cell r="H1748" t="str">
            <v>ADOM</v>
          </cell>
          <cell r="I1748" t="str">
            <v>LT</v>
          </cell>
          <cell r="J1748">
            <v>11.31</v>
          </cell>
          <cell r="K1748">
            <v>33.049999999999997</v>
          </cell>
          <cell r="L1748">
            <v>1.32857</v>
          </cell>
          <cell r="M1748">
            <v>0.800284</v>
          </cell>
          <cell r="N1748">
            <v>0.52828600000000003</v>
          </cell>
          <cell r="O1748">
            <v>39.763505122048521</v>
          </cell>
        </row>
        <row r="1749">
          <cell r="F1749">
            <v>321106</v>
          </cell>
          <cell r="G1749" t="str">
            <v xml:space="preserve">11 KV KAMALCHHOD              </v>
          </cell>
          <cell r="H1749" t="str">
            <v>ADOM</v>
          </cell>
          <cell r="I1749" t="str">
            <v>LT</v>
          </cell>
          <cell r="J1749">
            <v>9.31</v>
          </cell>
          <cell r="K1749">
            <v>22.82</v>
          </cell>
          <cell r="L1749">
            <v>0.65149999999999997</v>
          </cell>
          <cell r="M1749">
            <v>0.44305099999999997</v>
          </cell>
          <cell r="N1749">
            <v>0.208449</v>
          </cell>
          <cell r="O1749">
            <v>31.995241749808134</v>
          </cell>
        </row>
        <row r="1750">
          <cell r="F1750">
            <v>321107</v>
          </cell>
          <cell r="G1750" t="str">
            <v xml:space="preserve">11 KV BORAKHDI                </v>
          </cell>
          <cell r="H1750" t="str">
            <v>ADOM</v>
          </cell>
          <cell r="I1750" t="str">
            <v>LT</v>
          </cell>
          <cell r="J1750">
            <v>4.13</v>
          </cell>
          <cell r="K1750">
            <v>10.19</v>
          </cell>
          <cell r="L1750">
            <v>0.1898</v>
          </cell>
          <cell r="M1750">
            <v>0.13838400000000001</v>
          </cell>
          <cell r="N1750">
            <v>5.1416000000000003E-2</v>
          </cell>
          <cell r="O1750">
            <v>27.089567966280296</v>
          </cell>
        </row>
        <row r="1751">
          <cell r="F1751">
            <v>321403</v>
          </cell>
          <cell r="G1751" t="str">
            <v xml:space="preserve">11 KV G H B                   </v>
          </cell>
          <cell r="H1751" t="str">
            <v>INDU</v>
          </cell>
          <cell r="I1751" t="str">
            <v>MX</v>
          </cell>
          <cell r="J1751">
            <v>6.74</v>
          </cell>
          <cell r="K1751">
            <v>-5.01</v>
          </cell>
          <cell r="L1751">
            <v>0.91090000000000004</v>
          </cell>
          <cell r="M1751">
            <v>0.93241799999999997</v>
          </cell>
          <cell r="N1751">
            <v>-2.1517999999999999E-2</v>
          </cell>
          <cell r="O1751">
            <v>-2.3622790646613239</v>
          </cell>
        </row>
        <row r="1752">
          <cell r="F1752">
            <v>321501</v>
          </cell>
          <cell r="G1752" t="str">
            <v xml:space="preserve">SABARIDHAM                    </v>
          </cell>
          <cell r="H1752" t="str">
            <v xml:space="preserve">JGY </v>
          </cell>
          <cell r="I1752" t="str">
            <v>MX</v>
          </cell>
          <cell r="J1752">
            <v>0.15</v>
          </cell>
          <cell r="K1752">
            <v>34.42</v>
          </cell>
          <cell r="L1752">
            <v>1.0304279999999999</v>
          </cell>
          <cell r="M1752">
            <v>0.69320300000000001</v>
          </cell>
          <cell r="N1752">
            <v>0.337225</v>
          </cell>
          <cell r="O1752">
            <v>32.726692209450832</v>
          </cell>
        </row>
        <row r="1753">
          <cell r="F1753">
            <v>321502</v>
          </cell>
          <cell r="G1753" t="str">
            <v xml:space="preserve">NISHANA                       </v>
          </cell>
          <cell r="H1753" t="str">
            <v xml:space="preserve">JGY </v>
          </cell>
          <cell r="I1753" t="str">
            <v>LT</v>
          </cell>
          <cell r="J1753">
            <v>0.26</v>
          </cell>
          <cell r="K1753">
            <v>57.26</v>
          </cell>
          <cell r="L1753">
            <v>1.5516000000000001</v>
          </cell>
          <cell r="M1753">
            <v>0.85236699999999999</v>
          </cell>
          <cell r="N1753">
            <v>0.69923299999999999</v>
          </cell>
          <cell r="O1753">
            <v>45.065287445217841</v>
          </cell>
        </row>
        <row r="1754">
          <cell r="F1754">
            <v>321503</v>
          </cell>
          <cell r="G1754" t="str">
            <v xml:space="preserve">MAHAL                         </v>
          </cell>
          <cell r="H1754" t="str">
            <v xml:space="preserve">JGY </v>
          </cell>
          <cell r="I1754" t="str">
            <v>LT</v>
          </cell>
          <cell r="J1754">
            <v>0.23</v>
          </cell>
          <cell r="K1754">
            <v>43.79</v>
          </cell>
          <cell r="L1754">
            <v>0.73241999999999996</v>
          </cell>
          <cell r="M1754">
            <v>0.47403699999999999</v>
          </cell>
          <cell r="N1754">
            <v>0.25838299999999997</v>
          </cell>
          <cell r="O1754">
            <v>35.277982578302066</v>
          </cell>
        </row>
        <row r="1755">
          <cell r="F1755">
            <v>321504</v>
          </cell>
          <cell r="G1755" t="str">
            <v xml:space="preserve">PIPALDAHAD                    </v>
          </cell>
          <cell r="H1755" t="str">
            <v xml:space="preserve">JGY </v>
          </cell>
          <cell r="I1755" t="str">
            <v>LT</v>
          </cell>
          <cell r="J1755">
            <v>0.28999999999999998</v>
          </cell>
          <cell r="K1755">
            <v>42.69</v>
          </cell>
          <cell r="L1755">
            <v>2.0120520000000002</v>
          </cell>
          <cell r="M1755">
            <v>1.0579339999999999</v>
          </cell>
          <cell r="N1755">
            <v>0.95411800000000002</v>
          </cell>
          <cell r="O1755">
            <v>47.420146199004797</v>
          </cell>
        </row>
        <row r="1756">
          <cell r="F1756">
            <v>321505</v>
          </cell>
          <cell r="G1756" t="str">
            <v xml:space="preserve">PIPLAIDEVI                    </v>
          </cell>
          <cell r="H1756" t="str">
            <v xml:space="preserve">JGY </v>
          </cell>
          <cell r="I1756" t="str">
            <v>LT</v>
          </cell>
          <cell r="J1756">
            <v>0.28000000000000003</v>
          </cell>
          <cell r="K1756">
            <v>60.58</v>
          </cell>
          <cell r="L1756">
            <v>1.735806</v>
          </cell>
          <cell r="M1756">
            <v>0.76915100000000003</v>
          </cell>
          <cell r="N1756">
            <v>0.96665500000000004</v>
          </cell>
          <cell r="O1756">
            <v>55.689115027831448</v>
          </cell>
        </row>
        <row r="1757">
          <cell r="F1757">
            <v>321601</v>
          </cell>
          <cell r="G1757" t="str">
            <v xml:space="preserve">BODLAI                        </v>
          </cell>
          <cell r="H1757" t="str">
            <v xml:space="preserve">JGY </v>
          </cell>
          <cell r="I1757" t="str">
            <v>MX</v>
          </cell>
          <cell r="J1757">
            <v>9.66</v>
          </cell>
          <cell r="K1757">
            <v>30.89</v>
          </cell>
          <cell r="L1757">
            <v>2.01552</v>
          </cell>
          <cell r="M1757">
            <v>1.3464210000000001</v>
          </cell>
          <cell r="N1757">
            <v>0.669099</v>
          </cell>
          <cell r="O1757">
            <v>33.197338652060012</v>
          </cell>
        </row>
        <row r="1758">
          <cell r="F1758">
            <v>321602</v>
          </cell>
          <cell r="G1758" t="str">
            <v xml:space="preserve">BHUTSAR                       </v>
          </cell>
          <cell r="H1758" t="str">
            <v>ADOM</v>
          </cell>
          <cell r="I1758" t="str">
            <v>LT</v>
          </cell>
          <cell r="J1758">
            <v>8.19</v>
          </cell>
          <cell r="K1758">
            <v>-2.4</v>
          </cell>
          <cell r="L1758">
            <v>1.5139100000000001</v>
          </cell>
          <cell r="M1758">
            <v>1.312176</v>
          </cell>
          <cell r="N1758">
            <v>0.201734</v>
          </cell>
          <cell r="O1758">
            <v>13.325362802280189</v>
          </cell>
        </row>
        <row r="1759">
          <cell r="F1759">
            <v>321603</v>
          </cell>
          <cell r="G1759" t="str">
            <v xml:space="preserve">KACHIGAM(NEW)                 </v>
          </cell>
          <cell r="H1759" t="str">
            <v>ADOM</v>
          </cell>
          <cell r="I1759" t="str">
            <v>LT</v>
          </cell>
          <cell r="J1759">
            <v>6.62</v>
          </cell>
          <cell r="K1759">
            <v>-4.34</v>
          </cell>
          <cell r="L1759">
            <v>1.43458</v>
          </cell>
          <cell r="M1759">
            <v>1.411972</v>
          </cell>
          <cell r="N1759">
            <v>2.2608E-2</v>
          </cell>
          <cell r="O1759">
            <v>1.5759316315576684</v>
          </cell>
        </row>
        <row r="1760">
          <cell r="F1760">
            <v>321604</v>
          </cell>
          <cell r="G1760" t="str">
            <v xml:space="preserve">NAVERA                        </v>
          </cell>
          <cell r="H1760" t="str">
            <v xml:space="preserve">JGY </v>
          </cell>
          <cell r="I1760" t="str">
            <v>MX</v>
          </cell>
          <cell r="J1760">
            <v>7.46</v>
          </cell>
          <cell r="K1760">
            <v>40.89</v>
          </cell>
          <cell r="L1760">
            <v>3.3650000000000002</v>
          </cell>
          <cell r="M1760">
            <v>2.0290430000000002</v>
          </cell>
          <cell r="N1760">
            <v>1.3359570000000001</v>
          </cell>
          <cell r="O1760">
            <v>39.701545319465083</v>
          </cell>
        </row>
        <row r="1761">
          <cell r="F1761">
            <v>321605</v>
          </cell>
          <cell r="G1761" t="str">
            <v xml:space="preserve">SARANGPUR JGY                 </v>
          </cell>
          <cell r="H1761" t="str">
            <v xml:space="preserve">JGY </v>
          </cell>
          <cell r="I1761" t="str">
            <v>MX</v>
          </cell>
          <cell r="J1761">
            <v>8.34</v>
          </cell>
          <cell r="K1761">
            <v>45.23</v>
          </cell>
          <cell r="L1761">
            <v>2.5574499999999998</v>
          </cell>
          <cell r="M1761">
            <v>1.4745710000000001</v>
          </cell>
          <cell r="N1761">
            <v>1.0828789999999999</v>
          </cell>
          <cell r="O1761">
            <v>42.342137676200906</v>
          </cell>
        </row>
        <row r="1762">
          <cell r="F1762">
            <v>321606</v>
          </cell>
          <cell r="G1762" t="str">
            <v xml:space="preserve">MORI FALIA AG                 </v>
          </cell>
          <cell r="H1762" t="str">
            <v>ADOM</v>
          </cell>
          <cell r="I1762" t="str">
            <v>LT</v>
          </cell>
          <cell r="J1762">
            <v>10.5</v>
          </cell>
          <cell r="K1762">
            <v>20.16</v>
          </cell>
          <cell r="L1762">
            <v>1.0358499999999999</v>
          </cell>
          <cell r="M1762">
            <v>0.92822899999999997</v>
          </cell>
          <cell r="N1762">
            <v>0.10762099999999999</v>
          </cell>
          <cell r="O1762">
            <v>10.389631703431965</v>
          </cell>
        </row>
        <row r="1763">
          <cell r="F1763">
            <v>321701</v>
          </cell>
          <cell r="G1763" t="str">
            <v xml:space="preserve">MORAI-2 JGY                   </v>
          </cell>
          <cell r="H1763" t="str">
            <v xml:space="preserve">JGY </v>
          </cell>
          <cell r="I1763" t="str">
            <v>MX</v>
          </cell>
          <cell r="J1763">
            <v>10.72</v>
          </cell>
          <cell r="K1763">
            <v>19.5</v>
          </cell>
          <cell r="L1763">
            <v>3.3079700000000001</v>
          </cell>
          <cell r="M1763">
            <v>2.7938740000000002</v>
          </cell>
          <cell r="N1763">
            <v>0.514096</v>
          </cell>
          <cell r="O1763">
            <v>15.541132477017626</v>
          </cell>
        </row>
        <row r="1764">
          <cell r="F1764">
            <v>321702</v>
          </cell>
          <cell r="G1764" t="str">
            <v xml:space="preserve">KUNTA JGY (NEW)               </v>
          </cell>
          <cell r="H1764" t="str">
            <v xml:space="preserve">JGY </v>
          </cell>
          <cell r="I1764" t="str">
            <v>MX</v>
          </cell>
          <cell r="J1764">
            <v>9.6</v>
          </cell>
          <cell r="K1764">
            <v>23.16</v>
          </cell>
          <cell r="L1764">
            <v>5.9690399999999997</v>
          </cell>
          <cell r="M1764">
            <v>4.6330660000000004</v>
          </cell>
          <cell r="N1764">
            <v>1.335974</v>
          </cell>
          <cell r="O1764">
            <v>22.381723024137884</v>
          </cell>
        </row>
        <row r="1765">
          <cell r="F1765">
            <v>321703</v>
          </cell>
          <cell r="G1765" t="str">
            <v xml:space="preserve">VATAR-2 AG                    </v>
          </cell>
          <cell r="H1765" t="str">
            <v>ADOM</v>
          </cell>
          <cell r="I1765" t="str">
            <v>MX</v>
          </cell>
          <cell r="J1765">
            <v>8.0299999999999994</v>
          </cell>
          <cell r="K1765">
            <v>-175.69</v>
          </cell>
          <cell r="L1765">
            <v>0.12672</v>
          </cell>
          <cell r="M1765">
            <v>0.29640499999999997</v>
          </cell>
          <cell r="N1765">
            <v>-0.169685</v>
          </cell>
          <cell r="O1765">
            <v>-133.90546085858585</v>
          </cell>
        </row>
        <row r="1766">
          <cell r="F1766">
            <v>321801</v>
          </cell>
          <cell r="G1766" t="str">
            <v xml:space="preserve">11KV SHIVANJALI               </v>
          </cell>
          <cell r="H1766" t="str">
            <v>INDU</v>
          </cell>
          <cell r="I1766" t="str">
            <v>LT</v>
          </cell>
          <cell r="J1766">
            <v>5.36</v>
          </cell>
          <cell r="K1766">
            <v>1.21</v>
          </cell>
          <cell r="L1766">
            <v>7.8662999999999998</v>
          </cell>
          <cell r="M1766">
            <v>7.361453</v>
          </cell>
          <cell r="N1766">
            <v>0.50484700000000005</v>
          </cell>
          <cell r="O1766">
            <v>6.4178457470475321</v>
          </cell>
        </row>
        <row r="1767">
          <cell r="F1767">
            <v>321802</v>
          </cell>
          <cell r="G1767" t="str">
            <v xml:space="preserve">11 KV MURLIDHAR               </v>
          </cell>
          <cell r="H1767" t="str">
            <v>INDU</v>
          </cell>
          <cell r="I1767" t="str">
            <v>LT</v>
          </cell>
          <cell r="J1767">
            <v>3.12</v>
          </cell>
          <cell r="K1767">
            <v>0.71</v>
          </cell>
          <cell r="L1767">
            <v>10.7944</v>
          </cell>
          <cell r="M1767">
            <v>10.028499</v>
          </cell>
          <cell r="N1767">
            <v>0.76590100000000005</v>
          </cell>
          <cell r="O1767">
            <v>7.0953549988883129</v>
          </cell>
        </row>
        <row r="1768">
          <cell r="F1768">
            <v>321803</v>
          </cell>
          <cell r="G1768" t="str">
            <v xml:space="preserve">11 KV MG                      </v>
          </cell>
          <cell r="H1768" t="str">
            <v>INDU</v>
          </cell>
          <cell r="I1768" t="str">
            <v>LT</v>
          </cell>
          <cell r="J1768">
            <v>0.55000000000000004</v>
          </cell>
          <cell r="K1768">
            <v>-2.33</v>
          </cell>
          <cell r="L1768">
            <v>12.5562</v>
          </cell>
          <cell r="M1768">
            <v>12.042092999999999</v>
          </cell>
          <cell r="N1768">
            <v>0.51410699999999998</v>
          </cell>
          <cell r="O1768">
            <v>4.0944473646485404</v>
          </cell>
        </row>
        <row r="1769">
          <cell r="F1769">
            <v>321804</v>
          </cell>
          <cell r="G1769" t="str">
            <v xml:space="preserve">11 KV ISHWARKRUPA             </v>
          </cell>
          <cell r="H1769" t="str">
            <v>INDU</v>
          </cell>
          <cell r="I1769" t="str">
            <v>LT</v>
          </cell>
          <cell r="J1769">
            <v>0.68</v>
          </cell>
          <cell r="K1769">
            <v>0.25</v>
          </cell>
          <cell r="L1769">
            <v>13.274800000000001</v>
          </cell>
          <cell r="M1769">
            <v>12.394271</v>
          </cell>
          <cell r="N1769">
            <v>0.88052900000000001</v>
          </cell>
          <cell r="O1769">
            <v>6.6330867508361706</v>
          </cell>
        </row>
        <row r="1770">
          <cell r="F1770">
            <v>321805</v>
          </cell>
          <cell r="G1770" t="str">
            <v xml:space="preserve">11 KV MAHADEV                 </v>
          </cell>
          <cell r="H1770" t="str">
            <v>INDU</v>
          </cell>
          <cell r="I1770" t="str">
            <v>LT</v>
          </cell>
          <cell r="J1770">
            <v>1.1000000000000001</v>
          </cell>
          <cell r="K1770">
            <v>0.37</v>
          </cell>
          <cell r="L1770">
            <v>16.065415000000002</v>
          </cell>
          <cell r="M1770">
            <v>15.060523</v>
          </cell>
          <cell r="N1770">
            <v>1.0048919999999999</v>
          </cell>
          <cell r="O1770">
            <v>6.2550018160128449</v>
          </cell>
        </row>
        <row r="1771">
          <cell r="F1771">
            <v>321806</v>
          </cell>
          <cell r="G1771" t="str">
            <v xml:space="preserve">11 KV TANTITHAIYA             </v>
          </cell>
          <cell r="H1771" t="str">
            <v xml:space="preserve">JGY </v>
          </cell>
          <cell r="I1771" t="str">
            <v>LT</v>
          </cell>
          <cell r="J1771">
            <v>14.2</v>
          </cell>
          <cell r="K1771">
            <v>9.73</v>
          </cell>
          <cell r="L1771">
            <v>7.4363999999999999</v>
          </cell>
          <cell r="M1771">
            <v>5.9784740000000003</v>
          </cell>
          <cell r="N1771">
            <v>1.4579260000000001</v>
          </cell>
          <cell r="O1771">
            <v>19.605265988919371</v>
          </cell>
        </row>
        <row r="1772">
          <cell r="F1772">
            <v>321807</v>
          </cell>
          <cell r="G1772" t="str">
            <v xml:space="preserve">11 KV PAREKH                  </v>
          </cell>
          <cell r="H1772" t="str">
            <v>INDU</v>
          </cell>
          <cell r="I1772" t="str">
            <v>LT</v>
          </cell>
          <cell r="J1772">
            <v>2.31</v>
          </cell>
          <cell r="K1772">
            <v>0.75</v>
          </cell>
          <cell r="L1772">
            <v>22.724399999999999</v>
          </cell>
          <cell r="M1772">
            <v>21.238074999999998</v>
          </cell>
          <cell r="N1772">
            <v>1.4863249999999999</v>
          </cell>
          <cell r="O1772">
            <v>6.5406567390118111</v>
          </cell>
        </row>
        <row r="1773">
          <cell r="F1773">
            <v>321808</v>
          </cell>
          <cell r="G1773" t="str">
            <v xml:space="preserve">11 KV JAYMATAJI               </v>
          </cell>
          <cell r="H1773" t="str">
            <v>INDU</v>
          </cell>
          <cell r="I1773" t="str">
            <v>LT</v>
          </cell>
          <cell r="J1773">
            <v>1.31</v>
          </cell>
          <cell r="K1773">
            <v>0.42</v>
          </cell>
          <cell r="L1773">
            <v>15.230700000000001</v>
          </cell>
          <cell r="M1773">
            <v>14.544816000000001</v>
          </cell>
          <cell r="N1773">
            <v>0.68588400000000005</v>
          </cell>
          <cell r="O1773">
            <v>4.503299257420867</v>
          </cell>
        </row>
        <row r="1774">
          <cell r="F1774">
            <v>321809</v>
          </cell>
          <cell r="G1774" t="str">
            <v xml:space="preserve">11 KV SWAMINARAYAN            </v>
          </cell>
          <cell r="H1774" t="str">
            <v>INDU</v>
          </cell>
          <cell r="I1774" t="str">
            <v>LT</v>
          </cell>
          <cell r="J1774">
            <v>2.91</v>
          </cell>
          <cell r="K1774">
            <v>1.22</v>
          </cell>
          <cell r="L1774">
            <v>6.5153999999999996</v>
          </cell>
          <cell r="M1774">
            <v>6.087764</v>
          </cell>
          <cell r="N1774">
            <v>0.42763600000000002</v>
          </cell>
          <cell r="O1774">
            <v>6.5634650213340704</v>
          </cell>
        </row>
        <row r="1775">
          <cell r="F1775">
            <v>321810</v>
          </cell>
          <cell r="G1775" t="str">
            <v xml:space="preserve">11 KV SUMANGAL                </v>
          </cell>
          <cell r="H1775" t="str">
            <v>INDU</v>
          </cell>
          <cell r="I1775" t="str">
            <v>LT</v>
          </cell>
          <cell r="J1775">
            <v>1.91</v>
          </cell>
          <cell r="K1775">
            <v>1.1599999999999999</v>
          </cell>
          <cell r="L1775">
            <v>6.8036000000000003</v>
          </cell>
          <cell r="M1775">
            <v>6.3899460000000001</v>
          </cell>
          <cell r="N1775">
            <v>0.41365400000000002</v>
          </cell>
          <cell r="O1775">
            <v>6.0799282732670941</v>
          </cell>
        </row>
        <row r="1776">
          <cell r="F1776">
            <v>321811</v>
          </cell>
          <cell r="G1776" t="str">
            <v xml:space="preserve">11 KV VIVACITY                </v>
          </cell>
          <cell r="H1776" t="str">
            <v>INDU</v>
          </cell>
          <cell r="I1776" t="str">
            <v>LT</v>
          </cell>
          <cell r="J1776">
            <v>2.76</v>
          </cell>
          <cell r="K1776">
            <v>0.8</v>
          </cell>
          <cell r="L1776">
            <v>9.1986000000000008</v>
          </cell>
          <cell r="M1776">
            <v>8.5780329999999996</v>
          </cell>
          <cell r="N1776">
            <v>0.62056699999999998</v>
          </cell>
          <cell r="O1776">
            <v>6.7463200921879416</v>
          </cell>
        </row>
        <row r="1777">
          <cell r="F1777">
            <v>321812</v>
          </cell>
          <cell r="G1777" t="str">
            <v xml:space="preserve">11 KV RAGHUKUL                </v>
          </cell>
          <cell r="H1777" t="str">
            <v>INDU</v>
          </cell>
          <cell r="I1777" t="str">
            <v>LT</v>
          </cell>
          <cell r="J1777">
            <v>0.6</v>
          </cell>
          <cell r="K1777">
            <v>1.04</v>
          </cell>
          <cell r="L1777">
            <v>7.4964000000000004</v>
          </cell>
          <cell r="M1777">
            <v>7.0044510000000004</v>
          </cell>
          <cell r="N1777">
            <v>0.49194900000000003</v>
          </cell>
          <cell r="O1777">
            <v>6.5624699855930846</v>
          </cell>
        </row>
        <row r="1778">
          <cell r="F1778">
            <v>321814</v>
          </cell>
          <cell r="G1778" t="str">
            <v xml:space="preserve">11KV DURGA                    </v>
          </cell>
          <cell r="H1778" t="str">
            <v>INDU</v>
          </cell>
          <cell r="I1778" t="str">
            <v>LT</v>
          </cell>
          <cell r="J1778">
            <v>6.25</v>
          </cell>
          <cell r="K1778">
            <v>0</v>
          </cell>
          <cell r="L1778">
            <v>0</v>
          </cell>
          <cell r="M1778">
            <v>0</v>
          </cell>
          <cell r="N1778">
            <v>0</v>
          </cell>
          <cell r="O1778">
            <v>0</v>
          </cell>
        </row>
        <row r="1779">
          <cell r="F1779">
            <v>321815</v>
          </cell>
          <cell r="G1779" t="str">
            <v xml:space="preserve">11KV JIMBH                    </v>
          </cell>
          <cell r="H1779" t="str">
            <v>INDU</v>
          </cell>
          <cell r="I1779" t="str">
            <v>LT</v>
          </cell>
          <cell r="J1779">
            <v>3.75</v>
          </cell>
          <cell r="K1779">
            <v>0</v>
          </cell>
          <cell r="L1779">
            <v>6.1152850000000001</v>
          </cell>
          <cell r="M1779">
            <v>6.023682</v>
          </cell>
          <cell r="N1779">
            <v>9.1603000000000004E-2</v>
          </cell>
          <cell r="O1779">
            <v>1.4979350921502432</v>
          </cell>
        </row>
        <row r="1780">
          <cell r="F1780">
            <v>321901</v>
          </cell>
          <cell r="G1780" t="str">
            <v xml:space="preserve">BARTAD                        </v>
          </cell>
          <cell r="H1780" t="str">
            <v xml:space="preserve">JGY </v>
          </cell>
          <cell r="I1780" t="str">
            <v>LT</v>
          </cell>
          <cell r="J1780">
            <v>12.6</v>
          </cell>
          <cell r="K1780">
            <v>40.99</v>
          </cell>
          <cell r="L1780">
            <v>5.6680000000000001</v>
          </cell>
          <cell r="M1780">
            <v>3.332827</v>
          </cell>
          <cell r="N1780">
            <v>2.3351730000000002</v>
          </cell>
          <cell r="O1780">
            <v>41.1992413549753</v>
          </cell>
        </row>
        <row r="1781">
          <cell r="F1781">
            <v>321902</v>
          </cell>
          <cell r="G1781" t="str">
            <v xml:space="preserve">PALGABHAN                     </v>
          </cell>
          <cell r="H1781" t="str">
            <v xml:space="preserve">JGY </v>
          </cell>
          <cell r="I1781" t="str">
            <v>LT</v>
          </cell>
          <cell r="J1781">
            <v>7.8</v>
          </cell>
          <cell r="K1781">
            <v>33.76</v>
          </cell>
          <cell r="L1781">
            <v>2.5697000000000001</v>
          </cell>
          <cell r="M1781">
            <v>1.649948</v>
          </cell>
          <cell r="N1781">
            <v>0.91975200000000001</v>
          </cell>
          <cell r="O1781">
            <v>35.792193641281081</v>
          </cell>
        </row>
        <row r="1782">
          <cell r="F1782">
            <v>321903</v>
          </cell>
          <cell r="G1782" t="str">
            <v xml:space="preserve">SINDHAI                       </v>
          </cell>
          <cell r="H1782" t="str">
            <v>ADOM</v>
          </cell>
          <cell r="I1782" t="str">
            <v>LT</v>
          </cell>
          <cell r="J1782">
            <v>12.3</v>
          </cell>
          <cell r="K1782">
            <v>13.51</v>
          </cell>
          <cell r="L1782">
            <v>1.37094</v>
          </cell>
          <cell r="M1782">
            <v>1.0007870000000001</v>
          </cell>
          <cell r="N1782">
            <v>0.37015300000000001</v>
          </cell>
          <cell r="O1782">
            <v>26.99994164587801</v>
          </cell>
        </row>
        <row r="1783">
          <cell r="F1783">
            <v>321904</v>
          </cell>
          <cell r="G1783" t="str">
            <v xml:space="preserve">TANKALI                       </v>
          </cell>
          <cell r="H1783" t="str">
            <v>ADOM</v>
          </cell>
          <cell r="I1783" t="str">
            <v>LT</v>
          </cell>
          <cell r="J1783">
            <v>11.3</v>
          </cell>
          <cell r="K1783">
            <v>0.69</v>
          </cell>
          <cell r="L1783">
            <v>1.3097000000000001</v>
          </cell>
          <cell r="M1783">
            <v>1.3467659999999999</v>
          </cell>
          <cell r="N1783">
            <v>-3.7066000000000002E-2</v>
          </cell>
          <cell r="O1783">
            <v>-2.8301137665114147</v>
          </cell>
        </row>
        <row r="1784">
          <cell r="F1784">
            <v>321905</v>
          </cell>
          <cell r="G1784" t="str">
            <v xml:space="preserve">KHADKALA                      </v>
          </cell>
          <cell r="H1784" t="str">
            <v>ADOM</v>
          </cell>
          <cell r="I1784" t="str">
            <v>LT</v>
          </cell>
          <cell r="J1784">
            <v>13.9</v>
          </cell>
          <cell r="K1784">
            <v>13.15</v>
          </cell>
          <cell r="L1784">
            <v>0.56520000000000004</v>
          </cell>
          <cell r="M1784">
            <v>0.47159299999999998</v>
          </cell>
          <cell r="N1784">
            <v>9.3606999999999996E-2</v>
          </cell>
          <cell r="O1784">
            <v>16.561748053786271</v>
          </cell>
        </row>
        <row r="1785">
          <cell r="F1785">
            <v>321906</v>
          </cell>
          <cell r="G1785" t="str">
            <v xml:space="preserve">11 KV MOTIVALZAR              </v>
          </cell>
          <cell r="H1785" t="str">
            <v xml:space="preserve">JGY </v>
          </cell>
          <cell r="I1785" t="str">
            <v>LT</v>
          </cell>
          <cell r="J1785">
            <v>11.6</v>
          </cell>
          <cell r="K1785">
            <v>53.17</v>
          </cell>
          <cell r="L1785">
            <v>2.1806000000000001</v>
          </cell>
          <cell r="M1785">
            <v>1.006208</v>
          </cell>
          <cell r="N1785">
            <v>1.1743920000000001</v>
          </cell>
          <cell r="O1785">
            <v>53.856369806475278</v>
          </cell>
        </row>
        <row r="1786">
          <cell r="F1786">
            <v>321907</v>
          </cell>
          <cell r="G1786" t="str">
            <v xml:space="preserve">KURELIYA                      </v>
          </cell>
          <cell r="H1786" t="str">
            <v xml:space="preserve">JGY </v>
          </cell>
          <cell r="I1786" t="str">
            <v>MX</v>
          </cell>
          <cell r="J1786">
            <v>17.3</v>
          </cell>
          <cell r="K1786">
            <v>75.06</v>
          </cell>
          <cell r="L1786">
            <v>7.0818349999999999</v>
          </cell>
          <cell r="M1786">
            <v>2.239144</v>
          </cell>
          <cell r="N1786">
            <v>4.8426910000000003</v>
          </cell>
          <cell r="O1786">
            <v>68.381867129070358</v>
          </cell>
        </row>
        <row r="1787">
          <cell r="F1787">
            <v>322101</v>
          </cell>
          <cell r="G1787" t="str">
            <v xml:space="preserve">AGASHI                        </v>
          </cell>
          <cell r="H1787" t="str">
            <v xml:space="preserve">JGY </v>
          </cell>
          <cell r="I1787" t="str">
            <v>MX</v>
          </cell>
          <cell r="J1787">
            <v>11.08</v>
          </cell>
          <cell r="K1787">
            <v>39.74</v>
          </cell>
          <cell r="L1787">
            <v>5.5827499999999999</v>
          </cell>
          <cell r="M1787">
            <v>3.2287089999999998</v>
          </cell>
          <cell r="N1787">
            <v>2.3540410000000001</v>
          </cell>
          <cell r="O1787">
            <v>42.166333796068244</v>
          </cell>
        </row>
        <row r="1788">
          <cell r="F1788">
            <v>322102</v>
          </cell>
          <cell r="G1788" t="str">
            <v xml:space="preserve">KANBHAI                       </v>
          </cell>
          <cell r="H1788" t="str">
            <v xml:space="preserve">JGY </v>
          </cell>
          <cell r="I1788" t="str">
            <v>MX</v>
          </cell>
          <cell r="J1788">
            <v>7.9</v>
          </cell>
          <cell r="K1788">
            <v>46.9</v>
          </cell>
          <cell r="L1788">
            <v>2.5733999999999999</v>
          </cell>
          <cell r="M1788">
            <v>1.3427150000000001</v>
          </cell>
          <cell r="N1788">
            <v>1.230685</v>
          </cell>
          <cell r="O1788">
            <v>47.823307686329372</v>
          </cell>
        </row>
        <row r="1789">
          <cell r="F1789">
            <v>322103</v>
          </cell>
          <cell r="G1789" t="str">
            <v xml:space="preserve">GHOLAR                        </v>
          </cell>
          <cell r="H1789" t="str">
            <v>ADOM</v>
          </cell>
          <cell r="I1789" t="str">
            <v>LT</v>
          </cell>
          <cell r="J1789">
            <v>14.48</v>
          </cell>
          <cell r="K1789">
            <v>16.82</v>
          </cell>
          <cell r="L1789">
            <v>3.3033999999999999</v>
          </cell>
          <cell r="M1789">
            <v>2.574913</v>
          </cell>
          <cell r="N1789">
            <v>0.728487</v>
          </cell>
          <cell r="O1789">
            <v>22.052642731730945</v>
          </cell>
        </row>
        <row r="1790">
          <cell r="F1790">
            <v>322104</v>
          </cell>
          <cell r="G1790" t="str">
            <v xml:space="preserve">SATADIYA                      </v>
          </cell>
          <cell r="H1790" t="str">
            <v>ADOM</v>
          </cell>
          <cell r="I1790" t="str">
            <v>LT</v>
          </cell>
          <cell r="J1790">
            <v>9.94</v>
          </cell>
          <cell r="K1790">
            <v>32.24</v>
          </cell>
          <cell r="L1790">
            <v>1.1689499999999999</v>
          </cell>
          <cell r="M1790">
            <v>0.69945900000000005</v>
          </cell>
          <cell r="N1790">
            <v>0.46949099999999999</v>
          </cell>
          <cell r="O1790">
            <v>40.163480046195303</v>
          </cell>
        </row>
        <row r="1791">
          <cell r="F1791">
            <v>322106</v>
          </cell>
          <cell r="G1791" t="str">
            <v xml:space="preserve">AMADHARA                      </v>
          </cell>
          <cell r="H1791" t="str">
            <v xml:space="preserve">JGY </v>
          </cell>
          <cell r="I1791" t="str">
            <v>MX</v>
          </cell>
          <cell r="J1791">
            <v>12.73</v>
          </cell>
          <cell r="K1791">
            <v>45.18</v>
          </cell>
          <cell r="L1791">
            <v>3.08697</v>
          </cell>
          <cell r="M1791">
            <v>1.840168</v>
          </cell>
          <cell r="N1791">
            <v>1.246802</v>
          </cell>
          <cell r="O1791">
            <v>40.389184216237929</v>
          </cell>
        </row>
        <row r="1792">
          <cell r="F1792">
            <v>322107</v>
          </cell>
          <cell r="G1792" t="str">
            <v xml:space="preserve">MOGRAWADI                     </v>
          </cell>
          <cell r="H1792" t="str">
            <v>ADOM</v>
          </cell>
          <cell r="I1792" t="str">
            <v>MX</v>
          </cell>
          <cell r="J1792">
            <v>7.3</v>
          </cell>
          <cell r="K1792">
            <v>13.79</v>
          </cell>
          <cell r="L1792">
            <v>1.82064</v>
          </cell>
          <cell r="M1792">
            <v>1.5787279999999999</v>
          </cell>
          <cell r="N1792">
            <v>0.24191199999999999</v>
          </cell>
          <cell r="O1792">
            <v>13.287195711398189</v>
          </cell>
        </row>
        <row r="1793">
          <cell r="F1793">
            <v>322201</v>
          </cell>
          <cell r="G1793" t="str">
            <v xml:space="preserve">11 KV MALOTHA                 </v>
          </cell>
          <cell r="H1793" t="str">
            <v>ADOM</v>
          </cell>
          <cell r="I1793" t="str">
            <v>LT</v>
          </cell>
          <cell r="J1793">
            <v>4.18</v>
          </cell>
          <cell r="K1793">
            <v>6.24</v>
          </cell>
          <cell r="L1793">
            <v>2.04671</v>
          </cell>
          <cell r="M1793">
            <v>1.8554060000000001</v>
          </cell>
          <cell r="N1793">
            <v>0.191304</v>
          </cell>
          <cell r="O1793">
            <v>9.346903078599313</v>
          </cell>
        </row>
        <row r="1794">
          <cell r="F1794">
            <v>322202</v>
          </cell>
          <cell r="G1794" t="str">
            <v xml:space="preserve">11 KV KHANPUR                 </v>
          </cell>
          <cell r="H1794" t="str">
            <v>ADOM</v>
          </cell>
          <cell r="I1794" t="str">
            <v>LT</v>
          </cell>
          <cell r="J1794">
            <v>5.3</v>
          </cell>
          <cell r="K1794">
            <v>16.71</v>
          </cell>
          <cell r="L1794">
            <v>0.28110000000000002</v>
          </cell>
          <cell r="M1794">
            <v>0.26971000000000001</v>
          </cell>
          <cell r="N1794">
            <v>1.1390000000000001E-2</v>
          </cell>
          <cell r="O1794">
            <v>4.0519388118107438</v>
          </cell>
        </row>
        <row r="1795">
          <cell r="F1795">
            <v>322203</v>
          </cell>
          <cell r="G1795" t="str">
            <v xml:space="preserve">11 KV DEGAMA                  </v>
          </cell>
          <cell r="H1795" t="str">
            <v xml:space="preserve">JGY </v>
          </cell>
          <cell r="I1795" t="str">
            <v>LT</v>
          </cell>
          <cell r="J1795">
            <v>4.63</v>
          </cell>
          <cell r="K1795">
            <v>37.44</v>
          </cell>
          <cell r="L1795">
            <v>0.78512999999999999</v>
          </cell>
          <cell r="M1795">
            <v>0.55902200000000002</v>
          </cell>
          <cell r="N1795">
            <v>0.226108</v>
          </cell>
          <cell r="O1795">
            <v>28.798797651344362</v>
          </cell>
        </row>
        <row r="1796">
          <cell r="F1796">
            <v>322204</v>
          </cell>
          <cell r="G1796" t="str">
            <v xml:space="preserve">11 KV CHHIDIYA                </v>
          </cell>
          <cell r="H1796" t="str">
            <v xml:space="preserve">JGY </v>
          </cell>
          <cell r="I1796" t="str">
            <v>MX</v>
          </cell>
          <cell r="J1796">
            <v>1.61</v>
          </cell>
          <cell r="K1796">
            <v>37.36</v>
          </cell>
          <cell r="L1796">
            <v>2.6615700000000002</v>
          </cell>
          <cell r="M1796">
            <v>1.6958089999999999</v>
          </cell>
          <cell r="N1796">
            <v>0.96576099999999998</v>
          </cell>
          <cell r="O1796">
            <v>36.285387947715073</v>
          </cell>
        </row>
        <row r="1797">
          <cell r="F1797">
            <v>322205</v>
          </cell>
          <cell r="G1797" t="str">
            <v xml:space="preserve">11 KV AMBACH                  </v>
          </cell>
          <cell r="H1797" t="str">
            <v xml:space="preserve">JGY </v>
          </cell>
          <cell r="I1797" t="str">
            <v>LT</v>
          </cell>
          <cell r="J1797">
            <v>5.23</v>
          </cell>
          <cell r="K1797">
            <v>34.75</v>
          </cell>
          <cell r="L1797">
            <v>1.62839</v>
          </cell>
          <cell r="M1797">
            <v>0.92944199999999999</v>
          </cell>
          <cell r="N1797">
            <v>0.69894800000000001</v>
          </cell>
          <cell r="O1797">
            <v>42.922641381978522</v>
          </cell>
        </row>
        <row r="1798">
          <cell r="F1798">
            <v>322206</v>
          </cell>
          <cell r="G1798" t="str">
            <v xml:space="preserve">11 KV GANDHI                  </v>
          </cell>
          <cell r="H1798" t="str">
            <v>ADOM</v>
          </cell>
          <cell r="I1798" t="str">
            <v>LT</v>
          </cell>
          <cell r="J1798">
            <v>6.62</v>
          </cell>
          <cell r="K1798">
            <v>22.38</v>
          </cell>
          <cell r="L1798">
            <v>5.1299999999999998E-2</v>
          </cell>
          <cell r="M1798">
            <v>8.0649999999999999E-2</v>
          </cell>
          <cell r="N1798">
            <v>-2.9350000000000001E-2</v>
          </cell>
          <cell r="O1798">
            <v>-57.212475633528264</v>
          </cell>
        </row>
        <row r="1799">
          <cell r="F1799">
            <v>322301</v>
          </cell>
          <cell r="G1799" t="str">
            <v xml:space="preserve">11 KV SURAJ SMALL             </v>
          </cell>
          <cell r="H1799" t="str">
            <v>INDU</v>
          </cell>
          <cell r="I1799" t="str">
            <v>MX</v>
          </cell>
          <cell r="J1799">
            <v>2.9</v>
          </cell>
          <cell r="K1799">
            <v>-0.81</v>
          </cell>
          <cell r="L1799">
            <v>7.1637599999999999</v>
          </cell>
          <cell r="M1799">
            <v>6.6052280000000003</v>
          </cell>
          <cell r="N1799">
            <v>0.55853200000000003</v>
          </cell>
          <cell r="O1799">
            <v>7.7966319363016066</v>
          </cell>
        </row>
        <row r="1800">
          <cell r="F1800">
            <v>322302</v>
          </cell>
          <cell r="G1800" t="str">
            <v xml:space="preserve">11 KV UMA (MODIFIED)          </v>
          </cell>
          <cell r="H1800" t="str">
            <v>INDU</v>
          </cell>
          <cell r="I1800" t="str">
            <v>LT</v>
          </cell>
          <cell r="J1800">
            <v>4.7</v>
          </cell>
          <cell r="K1800">
            <v>1.83</v>
          </cell>
          <cell r="L1800">
            <v>8.9656199999999995</v>
          </cell>
          <cell r="M1800">
            <v>8.0700900000000004</v>
          </cell>
          <cell r="N1800">
            <v>0.89553000000000005</v>
          </cell>
          <cell r="O1800">
            <v>9.9884893626988429</v>
          </cell>
        </row>
        <row r="1801">
          <cell r="F1801">
            <v>322303</v>
          </cell>
          <cell r="G1801" t="str">
            <v xml:space="preserve">11 KV SAHAJ                   </v>
          </cell>
          <cell r="H1801" t="str">
            <v>INDU</v>
          </cell>
          <cell r="I1801" t="str">
            <v>MX</v>
          </cell>
          <cell r="J1801">
            <v>5.0999999999999996</v>
          </cell>
          <cell r="K1801">
            <v>1.07</v>
          </cell>
          <cell r="L1801">
            <v>13.044420000000001</v>
          </cell>
          <cell r="M1801">
            <v>11.813986</v>
          </cell>
          <cell r="N1801">
            <v>1.230434</v>
          </cell>
          <cell r="O1801">
            <v>9.4326462962707431</v>
          </cell>
        </row>
        <row r="1802">
          <cell r="F1802">
            <v>322304</v>
          </cell>
          <cell r="G1802" t="str">
            <v xml:space="preserve">11 KV AMRUT                   </v>
          </cell>
          <cell r="H1802" t="str">
            <v>INDU</v>
          </cell>
          <cell r="I1802" t="str">
            <v>LT</v>
          </cell>
          <cell r="J1802">
            <v>2.2999999999999998</v>
          </cell>
          <cell r="K1802">
            <v>-2.95</v>
          </cell>
          <cell r="L1802">
            <v>5.6745200000000002</v>
          </cell>
          <cell r="M1802">
            <v>5.2909030000000001</v>
          </cell>
          <cell r="N1802">
            <v>0.38361699999999999</v>
          </cell>
          <cell r="O1802">
            <v>6.7603427250234382</v>
          </cell>
        </row>
        <row r="1803">
          <cell r="F1803">
            <v>322305</v>
          </cell>
          <cell r="G1803" t="str">
            <v xml:space="preserve">11 KV HARI OM                 </v>
          </cell>
          <cell r="H1803" t="str">
            <v>INDU</v>
          </cell>
          <cell r="I1803" t="str">
            <v>LT</v>
          </cell>
          <cell r="J1803">
            <v>3.8</v>
          </cell>
          <cell r="K1803">
            <v>0.4</v>
          </cell>
          <cell r="L1803">
            <v>8.8651400000000002</v>
          </cell>
          <cell r="M1803">
            <v>7.3053939999999997</v>
          </cell>
          <cell r="N1803">
            <v>1.5597460000000001</v>
          </cell>
          <cell r="O1803">
            <v>17.594149669379163</v>
          </cell>
        </row>
        <row r="1804">
          <cell r="F1804">
            <v>322306</v>
          </cell>
          <cell r="G1804" t="str">
            <v xml:space="preserve">11 KV VISHVAKARMA             </v>
          </cell>
          <cell r="H1804" t="str">
            <v>INDU</v>
          </cell>
          <cell r="I1804" t="str">
            <v>LT</v>
          </cell>
          <cell r="J1804">
            <v>3.4</v>
          </cell>
          <cell r="K1804">
            <v>0.01</v>
          </cell>
          <cell r="L1804">
            <v>6.6945199999999998</v>
          </cell>
          <cell r="M1804">
            <v>6.2163440000000003</v>
          </cell>
          <cell r="N1804">
            <v>0.47817599999999999</v>
          </cell>
          <cell r="O1804">
            <v>7.1427973924941597</v>
          </cell>
        </row>
        <row r="1805">
          <cell r="F1805">
            <v>322307</v>
          </cell>
          <cell r="G1805" t="str">
            <v xml:space="preserve">11 KV AMIZARA                 </v>
          </cell>
          <cell r="H1805" t="str">
            <v>INDU</v>
          </cell>
          <cell r="I1805" t="str">
            <v>LT</v>
          </cell>
          <cell r="J1805">
            <v>3</v>
          </cell>
          <cell r="K1805">
            <v>0.82</v>
          </cell>
          <cell r="L1805">
            <v>4.8395799999999998</v>
          </cell>
          <cell r="M1805">
            <v>4.3356589999999997</v>
          </cell>
          <cell r="N1805">
            <v>0.50392099999999995</v>
          </cell>
          <cell r="O1805">
            <v>10.412494472660851</v>
          </cell>
        </row>
        <row r="1806">
          <cell r="F1806">
            <v>322308</v>
          </cell>
          <cell r="G1806" t="str">
            <v xml:space="preserve">11 KV PAVANPUTRA              </v>
          </cell>
          <cell r="H1806" t="str">
            <v>URBN</v>
          </cell>
          <cell r="I1806" t="str">
            <v>LT</v>
          </cell>
          <cell r="J1806">
            <v>1.9</v>
          </cell>
          <cell r="K1806">
            <v>5.7</v>
          </cell>
          <cell r="L1806">
            <v>14.45232</v>
          </cell>
          <cell r="M1806">
            <v>13.389165999999999</v>
          </cell>
          <cell r="N1806">
            <v>1.0631539999999999</v>
          </cell>
          <cell r="O1806">
            <v>7.3562860495754316</v>
          </cell>
        </row>
        <row r="1807">
          <cell r="F1807">
            <v>322309</v>
          </cell>
          <cell r="G1807" t="str">
            <v xml:space="preserve">11 KV BAPASITARAM             </v>
          </cell>
          <cell r="H1807" t="str">
            <v>INDU</v>
          </cell>
          <cell r="I1807" t="str">
            <v>LT</v>
          </cell>
          <cell r="J1807">
            <v>5.2</v>
          </cell>
          <cell r="K1807">
            <v>1.48</v>
          </cell>
          <cell r="L1807">
            <v>7.4845800000000002</v>
          </cell>
          <cell r="M1807">
            <v>6.5786730000000002</v>
          </cell>
          <cell r="N1807">
            <v>0.90590700000000002</v>
          </cell>
          <cell r="O1807">
            <v>12.10364509431391</v>
          </cell>
        </row>
        <row r="1808">
          <cell r="F1808">
            <v>322310</v>
          </cell>
          <cell r="G1808" t="str">
            <v xml:space="preserve">11 KV SAI MOHAN               </v>
          </cell>
          <cell r="H1808" t="str">
            <v>URBN</v>
          </cell>
          <cell r="I1808" t="str">
            <v>LT</v>
          </cell>
          <cell r="J1808">
            <v>6.9</v>
          </cell>
          <cell r="K1808">
            <v>5.77</v>
          </cell>
          <cell r="L1808">
            <v>8.8470600000000008</v>
          </cell>
          <cell r="M1808">
            <v>7.7201269999999997</v>
          </cell>
          <cell r="N1808">
            <v>1.126933</v>
          </cell>
          <cell r="O1808">
            <v>12.737937800806144</v>
          </cell>
        </row>
        <row r="1809">
          <cell r="F1809">
            <v>322311</v>
          </cell>
          <cell r="G1809" t="str">
            <v xml:space="preserve">11 KV SATYANARAYAN            </v>
          </cell>
          <cell r="H1809" t="str">
            <v>INDU</v>
          </cell>
          <cell r="I1809" t="str">
            <v>MX</v>
          </cell>
          <cell r="J1809">
            <v>3.7</v>
          </cell>
          <cell r="K1809">
            <v>1.52</v>
          </cell>
          <cell r="L1809">
            <v>9.2401199999999992</v>
          </cell>
          <cell r="M1809">
            <v>8.2988610000000005</v>
          </cell>
          <cell r="N1809">
            <v>0.94125899999999996</v>
          </cell>
          <cell r="O1809">
            <v>10.186653420085454</v>
          </cell>
        </row>
        <row r="1810">
          <cell r="F1810">
            <v>322312</v>
          </cell>
          <cell r="G1810" t="str">
            <v xml:space="preserve">11 KV RAMESHWAR GREEN         </v>
          </cell>
          <cell r="H1810" t="str">
            <v>URBN</v>
          </cell>
          <cell r="I1810" t="str">
            <v>MX</v>
          </cell>
          <cell r="J1810">
            <v>4.5999999999999996</v>
          </cell>
          <cell r="K1810">
            <v>8.6999999999999993</v>
          </cell>
          <cell r="L1810">
            <v>14.30378</v>
          </cell>
          <cell r="M1810">
            <v>11.458247</v>
          </cell>
          <cell r="N1810">
            <v>2.8455330000000001</v>
          </cell>
          <cell r="O1810">
            <v>19.893573586842081</v>
          </cell>
        </row>
        <row r="1811">
          <cell r="F1811">
            <v>322313</v>
          </cell>
          <cell r="G1811" t="str">
            <v xml:space="preserve">11 KV MANAV                   </v>
          </cell>
          <cell r="H1811" t="str">
            <v>INDU</v>
          </cell>
          <cell r="I1811" t="str">
            <v>MX</v>
          </cell>
          <cell r="J1811">
            <v>1.5</v>
          </cell>
          <cell r="K1811">
            <v>0.04</v>
          </cell>
          <cell r="L1811">
            <v>8.3395399999999995</v>
          </cell>
          <cell r="M1811">
            <v>7.671627</v>
          </cell>
          <cell r="N1811">
            <v>0.66791299999999998</v>
          </cell>
          <cell r="O1811">
            <v>8.0089909035750182</v>
          </cell>
        </row>
        <row r="1812">
          <cell r="F1812">
            <v>322314</v>
          </cell>
          <cell r="G1812" t="str">
            <v xml:space="preserve">11 KV SAIRAM                  </v>
          </cell>
          <cell r="H1812" t="str">
            <v>INDU</v>
          </cell>
          <cell r="I1812" t="str">
            <v>LT</v>
          </cell>
          <cell r="J1812">
            <v>4.2</v>
          </cell>
          <cell r="K1812">
            <v>0.95</v>
          </cell>
          <cell r="L1812">
            <v>7.5301200000000001</v>
          </cell>
          <cell r="M1812">
            <v>6.7125300000000001</v>
          </cell>
          <cell r="N1812">
            <v>0.81759000000000004</v>
          </cell>
          <cell r="O1812">
            <v>10.857595894886137</v>
          </cell>
        </row>
        <row r="1813">
          <cell r="F1813">
            <v>322315</v>
          </cell>
          <cell r="G1813" t="str">
            <v xml:space="preserve">11 KV SATYA SAI               </v>
          </cell>
          <cell r="H1813" t="str">
            <v>INDU</v>
          </cell>
          <cell r="I1813" t="str">
            <v>MX</v>
          </cell>
          <cell r="J1813">
            <v>4.2</v>
          </cell>
          <cell r="K1813">
            <v>0.05</v>
          </cell>
          <cell r="L1813">
            <v>6.2960599999999998</v>
          </cell>
          <cell r="M1813">
            <v>5.8187379999999997</v>
          </cell>
          <cell r="N1813">
            <v>0.47732200000000002</v>
          </cell>
          <cell r="O1813">
            <v>7.5812809916042729</v>
          </cell>
        </row>
        <row r="1814">
          <cell r="F1814">
            <v>322316</v>
          </cell>
          <cell r="G1814" t="str">
            <v xml:space="preserve">11 KV SHRIRAM                 </v>
          </cell>
          <cell r="H1814" t="str">
            <v>INDU</v>
          </cell>
          <cell r="I1814" t="str">
            <v>MX</v>
          </cell>
          <cell r="J1814">
            <v>3.1</v>
          </cell>
          <cell r="K1814">
            <v>0.28999999999999998</v>
          </cell>
          <cell r="L1814">
            <v>7.45892</v>
          </cell>
          <cell r="M1814">
            <v>7.5819989999999997</v>
          </cell>
          <cell r="N1814">
            <v>-0.12307899999999999</v>
          </cell>
          <cell r="O1814">
            <v>-1.6500914341486435</v>
          </cell>
        </row>
        <row r="1815">
          <cell r="F1815">
            <v>322401</v>
          </cell>
          <cell r="G1815" t="str">
            <v xml:space="preserve">11 KV JMT (FDR NO:1D)         </v>
          </cell>
          <cell r="H1815" t="str">
            <v>GIDC</v>
          </cell>
          <cell r="I1815" t="str">
            <v>MX</v>
          </cell>
          <cell r="J1815">
            <v>2.77</v>
          </cell>
          <cell r="K1815">
            <v>-0.81</v>
          </cell>
          <cell r="L1815">
            <v>10.2568</v>
          </cell>
          <cell r="M1815">
            <v>9.5769529999999996</v>
          </cell>
          <cell r="N1815">
            <v>0.67984699999999998</v>
          </cell>
          <cell r="O1815">
            <v>6.6282563762577018</v>
          </cell>
        </row>
        <row r="1816">
          <cell r="F1816">
            <v>322402</v>
          </cell>
          <cell r="G1816" t="str">
            <v xml:space="preserve">11 KV KIRTIDA (FDR NO:7D)     </v>
          </cell>
          <cell r="H1816" t="str">
            <v>GIDC</v>
          </cell>
          <cell r="I1816" t="str">
            <v>MX</v>
          </cell>
          <cell r="J1816">
            <v>1.24</v>
          </cell>
          <cell r="K1816">
            <v>-0.91</v>
          </cell>
          <cell r="L1816">
            <v>10.31256</v>
          </cell>
          <cell r="M1816">
            <v>9.7177969999999991</v>
          </cell>
          <cell r="N1816">
            <v>0.59476300000000004</v>
          </cell>
          <cell r="O1816">
            <v>5.7673652322992544</v>
          </cell>
        </row>
        <row r="1817">
          <cell r="F1817">
            <v>322403</v>
          </cell>
          <cell r="G1817" t="str">
            <v xml:space="preserve">11 KV SACHINAM (FDR NO:9D)    </v>
          </cell>
          <cell r="H1817" t="str">
            <v>GIDC</v>
          </cell>
          <cell r="I1817" t="str">
            <v>MX</v>
          </cell>
          <cell r="J1817">
            <v>3.63</v>
          </cell>
          <cell r="K1817">
            <v>0.43</v>
          </cell>
          <cell r="L1817">
            <v>10.47424</v>
          </cell>
          <cell r="M1817">
            <v>9.7303080000000008</v>
          </cell>
          <cell r="N1817">
            <v>0.74393200000000004</v>
          </cell>
          <cell r="O1817">
            <v>7.1024914456800685</v>
          </cell>
        </row>
        <row r="1818">
          <cell r="F1818">
            <v>322404</v>
          </cell>
          <cell r="G1818" t="str">
            <v xml:space="preserve">11 KV AASTHA (FDR NO:6D)      </v>
          </cell>
          <cell r="H1818" t="str">
            <v>GIDC</v>
          </cell>
          <cell r="I1818" t="str">
            <v>MX</v>
          </cell>
          <cell r="J1818">
            <v>4.29</v>
          </cell>
          <cell r="K1818">
            <v>0.18</v>
          </cell>
          <cell r="L1818">
            <v>12.497199999999999</v>
          </cell>
          <cell r="M1818">
            <v>11.569865999999999</v>
          </cell>
          <cell r="N1818">
            <v>0.92733399999999999</v>
          </cell>
          <cell r="O1818">
            <v>7.4203341548506865</v>
          </cell>
        </row>
        <row r="1819">
          <cell r="F1819">
            <v>322405</v>
          </cell>
          <cell r="G1819" t="str">
            <v xml:space="preserve">11 KV AAKASH (FDR NO:2D)      </v>
          </cell>
          <cell r="H1819" t="str">
            <v>GIDC</v>
          </cell>
          <cell r="I1819" t="str">
            <v>MX</v>
          </cell>
          <cell r="J1819">
            <v>2.0299999999999998</v>
          </cell>
          <cell r="K1819">
            <v>0.26</v>
          </cell>
          <cell r="L1819">
            <v>8.3412600000000001</v>
          </cell>
          <cell r="M1819">
            <v>7.8492709999999999</v>
          </cell>
          <cell r="N1819">
            <v>0.49198900000000001</v>
          </cell>
          <cell r="O1819">
            <v>5.8982575773923847</v>
          </cell>
        </row>
        <row r="1820">
          <cell r="F1820">
            <v>322406</v>
          </cell>
          <cell r="G1820" t="str">
            <v xml:space="preserve">11 KV SIDDHNATH (FDR NO:8D)   </v>
          </cell>
          <cell r="H1820" t="str">
            <v>GIDC</v>
          </cell>
          <cell r="I1820" t="str">
            <v>MX</v>
          </cell>
          <cell r="J1820">
            <v>1.26</v>
          </cell>
          <cell r="K1820">
            <v>-2.56</v>
          </cell>
          <cell r="L1820">
            <v>15.364100000000001</v>
          </cell>
          <cell r="M1820">
            <v>14.440777000000001</v>
          </cell>
          <cell r="N1820">
            <v>0.923323</v>
          </cell>
          <cell r="O1820">
            <v>6.0096133193613683</v>
          </cell>
        </row>
        <row r="1821">
          <cell r="F1821">
            <v>322407</v>
          </cell>
          <cell r="G1821" t="str">
            <v xml:space="preserve">11 KV RADIANT (FDR NO:10D)    </v>
          </cell>
          <cell r="H1821" t="str">
            <v>GIDC</v>
          </cell>
          <cell r="I1821" t="str">
            <v>MX</v>
          </cell>
          <cell r="J1821">
            <v>2.0299999999999998</v>
          </cell>
          <cell r="K1821">
            <v>-0.7</v>
          </cell>
          <cell r="L1821">
            <v>3.8616999999999999</v>
          </cell>
          <cell r="M1821">
            <v>3.5983230000000002</v>
          </cell>
          <cell r="N1821">
            <v>0.26337699999999997</v>
          </cell>
          <cell r="O1821">
            <v>6.8202346116995107</v>
          </cell>
        </row>
        <row r="1822">
          <cell r="F1822">
            <v>322408</v>
          </cell>
          <cell r="G1822" t="str">
            <v xml:space="preserve">11 KV RAMAPIR (FDR NO:4D)     </v>
          </cell>
          <cell r="H1822" t="str">
            <v>GIDC</v>
          </cell>
          <cell r="I1822" t="str">
            <v>MX</v>
          </cell>
          <cell r="J1822">
            <v>3</v>
          </cell>
          <cell r="K1822">
            <v>-0.27</v>
          </cell>
          <cell r="L1822">
            <v>5.9393799999999999</v>
          </cell>
          <cell r="M1822">
            <v>5.4390669999999997</v>
          </cell>
          <cell r="N1822">
            <v>0.50031300000000001</v>
          </cell>
          <cell r="O1822">
            <v>8.4236570147052383</v>
          </cell>
        </row>
        <row r="1823">
          <cell r="F1823">
            <v>322409</v>
          </cell>
          <cell r="G1823" t="str">
            <v xml:space="preserve">11 KV VISHWA (FDR NO:3D)      </v>
          </cell>
          <cell r="H1823" t="str">
            <v>GIDC</v>
          </cell>
          <cell r="I1823" t="str">
            <v>LT</v>
          </cell>
          <cell r="J1823">
            <v>3.55</v>
          </cell>
          <cell r="K1823">
            <v>0.65</v>
          </cell>
          <cell r="L1823">
            <v>6.0464399999999996</v>
          </cell>
          <cell r="M1823">
            <v>5.635141</v>
          </cell>
          <cell r="N1823">
            <v>0.41129900000000003</v>
          </cell>
          <cell r="O1823">
            <v>6.8023332737941669</v>
          </cell>
        </row>
        <row r="1824">
          <cell r="F1824">
            <v>322410</v>
          </cell>
          <cell r="G1824" t="str">
            <v xml:space="preserve">11 KV SAILEELA (FDR NO:5D)    </v>
          </cell>
          <cell r="H1824" t="str">
            <v>GIDC</v>
          </cell>
          <cell r="I1824" t="str">
            <v>LT</v>
          </cell>
          <cell r="J1824">
            <v>3.11</v>
          </cell>
          <cell r="K1824">
            <v>0.75</v>
          </cell>
          <cell r="L1824">
            <v>4.8346200000000001</v>
          </cell>
          <cell r="M1824">
            <v>4.3889069999999997</v>
          </cell>
          <cell r="N1824">
            <v>0.44571300000000003</v>
          </cell>
          <cell r="O1824">
            <v>9.2191940628218969</v>
          </cell>
        </row>
        <row r="1825">
          <cell r="F1825">
            <v>322501</v>
          </cell>
          <cell r="G1825" t="str">
            <v xml:space="preserve">NEVRI                         </v>
          </cell>
          <cell r="H1825" t="str">
            <v xml:space="preserve">JGY </v>
          </cell>
          <cell r="I1825" t="str">
            <v>MX</v>
          </cell>
          <cell r="J1825">
            <v>15.95</v>
          </cell>
          <cell r="K1825">
            <v>45.3</v>
          </cell>
          <cell r="L1825">
            <v>6.4558</v>
          </cell>
          <cell r="M1825">
            <v>3.5213190000000001</v>
          </cell>
          <cell r="N1825">
            <v>2.9344809999999999</v>
          </cell>
          <cell r="O1825">
            <v>45.454955234053102</v>
          </cell>
        </row>
        <row r="1826">
          <cell r="F1826">
            <v>322502</v>
          </cell>
          <cell r="G1826" t="str">
            <v xml:space="preserve">JOGVEL JGY                    </v>
          </cell>
          <cell r="H1826" t="str">
            <v xml:space="preserve">JGY </v>
          </cell>
          <cell r="I1826" t="str">
            <v>MX</v>
          </cell>
          <cell r="J1826">
            <v>21.53</v>
          </cell>
          <cell r="K1826">
            <v>42.82</v>
          </cell>
          <cell r="L1826">
            <v>4.6281699999999999</v>
          </cell>
          <cell r="M1826">
            <v>2.3430240000000002</v>
          </cell>
          <cell r="N1826">
            <v>2.2851460000000001</v>
          </cell>
          <cell r="O1826">
            <v>49.37472046186722</v>
          </cell>
        </row>
        <row r="1827">
          <cell r="F1827">
            <v>322503</v>
          </cell>
          <cell r="G1827" t="str">
            <v xml:space="preserve">PATI (NPD) AG                 </v>
          </cell>
          <cell r="H1827" t="str">
            <v>ADOM</v>
          </cell>
          <cell r="I1827" t="str">
            <v>MX</v>
          </cell>
          <cell r="J1827">
            <v>12.64</v>
          </cell>
          <cell r="K1827">
            <v>-7.67</v>
          </cell>
          <cell r="L1827">
            <v>0.25036000000000003</v>
          </cell>
          <cell r="M1827">
            <v>0.24825900000000001</v>
          </cell>
          <cell r="N1827">
            <v>2.101E-3</v>
          </cell>
          <cell r="O1827">
            <v>0.83919156414762741</v>
          </cell>
        </row>
        <row r="1828">
          <cell r="F1828">
            <v>322504</v>
          </cell>
          <cell r="G1828" t="str">
            <v xml:space="preserve">KAJLI AG                      </v>
          </cell>
          <cell r="H1828" t="str">
            <v>ADOM</v>
          </cell>
          <cell r="I1828" t="str">
            <v>MX</v>
          </cell>
          <cell r="J1828">
            <v>22.21</v>
          </cell>
          <cell r="K1828">
            <v>0.67</v>
          </cell>
          <cell r="L1828">
            <v>8.4000000000000005E-2</v>
          </cell>
          <cell r="M1828">
            <v>6.9394999999999998E-2</v>
          </cell>
          <cell r="N1828">
            <v>1.4605E-2</v>
          </cell>
          <cell r="O1828">
            <v>17.386904761904763</v>
          </cell>
        </row>
        <row r="1829">
          <cell r="F1829">
            <v>322505</v>
          </cell>
          <cell r="G1829" t="str">
            <v xml:space="preserve">11KV VADKHAMBA JGY            </v>
          </cell>
          <cell r="H1829" t="str">
            <v xml:space="preserve">JGY </v>
          </cell>
          <cell r="I1829" t="str">
            <v>LT</v>
          </cell>
          <cell r="J1829">
            <v>16.16</v>
          </cell>
          <cell r="K1829">
            <v>49.53</v>
          </cell>
          <cell r="L1829">
            <v>2.2846700000000002</v>
          </cell>
          <cell r="M1829">
            <v>0.88416499999999998</v>
          </cell>
          <cell r="N1829">
            <v>1.4005050000000001</v>
          </cell>
          <cell r="O1829">
            <v>61.300100233294089</v>
          </cell>
        </row>
        <row r="1830">
          <cell r="F1830">
            <v>322506</v>
          </cell>
          <cell r="G1830" t="str">
            <v xml:space="preserve">11KV KHAREDI AG               </v>
          </cell>
          <cell r="H1830" t="str">
            <v>ADOM</v>
          </cell>
          <cell r="I1830" t="str">
            <v>LT</v>
          </cell>
          <cell r="J1830">
            <v>13.16</v>
          </cell>
          <cell r="K1830">
            <v>42.94</v>
          </cell>
          <cell r="L1830">
            <v>0.13772000000000001</v>
          </cell>
          <cell r="M1830">
            <v>6.1164999999999997E-2</v>
          </cell>
          <cell r="N1830">
            <v>7.6554999999999998E-2</v>
          </cell>
          <cell r="O1830">
            <v>55.587423758350276</v>
          </cell>
        </row>
        <row r="1831">
          <cell r="F1831">
            <v>322601</v>
          </cell>
          <cell r="G1831" t="str">
            <v xml:space="preserve">11 KV RANIAMBA                </v>
          </cell>
          <cell r="H1831" t="str">
            <v xml:space="preserve">JGY </v>
          </cell>
          <cell r="I1831" t="str">
            <v>MX</v>
          </cell>
          <cell r="J1831">
            <v>1.27</v>
          </cell>
          <cell r="K1831">
            <v>70.75</v>
          </cell>
          <cell r="L1831">
            <v>4.2117000000000004</v>
          </cell>
          <cell r="M1831">
            <v>1.666933</v>
          </cell>
          <cell r="N1831">
            <v>2.5447669999999998</v>
          </cell>
          <cell r="O1831">
            <v>60.421373792055462</v>
          </cell>
        </row>
        <row r="1832">
          <cell r="F1832">
            <v>322602</v>
          </cell>
          <cell r="G1832" t="str">
            <v xml:space="preserve">11 KV MEGHPUR                 </v>
          </cell>
          <cell r="H1832" t="str">
            <v>ADOM</v>
          </cell>
          <cell r="I1832" t="str">
            <v>MX</v>
          </cell>
          <cell r="J1832">
            <v>6.59</v>
          </cell>
          <cell r="K1832">
            <v>35.04</v>
          </cell>
          <cell r="L1832">
            <v>1.2282999999999999</v>
          </cell>
          <cell r="M1832">
            <v>0.85023300000000002</v>
          </cell>
          <cell r="N1832">
            <v>0.37806699999999999</v>
          </cell>
          <cell r="O1832">
            <v>30.779695514125212</v>
          </cell>
        </row>
        <row r="1833">
          <cell r="F1833">
            <v>322603</v>
          </cell>
          <cell r="G1833" t="str">
            <v xml:space="preserve">11 KV VADPADA                 </v>
          </cell>
          <cell r="H1833" t="str">
            <v>ADOM</v>
          </cell>
          <cell r="I1833" t="str">
            <v>MX</v>
          </cell>
          <cell r="J1833">
            <v>6.85</v>
          </cell>
          <cell r="K1833">
            <v>44.43</v>
          </cell>
          <cell r="L1833">
            <v>1.1595</v>
          </cell>
          <cell r="M1833">
            <v>0.76224400000000003</v>
          </cell>
          <cell r="N1833">
            <v>0.397256</v>
          </cell>
          <cell r="O1833">
            <v>34.260974557999134</v>
          </cell>
        </row>
        <row r="1834">
          <cell r="F1834">
            <v>322604</v>
          </cell>
          <cell r="G1834" t="str">
            <v xml:space="preserve">11 KV DHOLIUMER               </v>
          </cell>
          <cell r="H1834" t="str">
            <v xml:space="preserve">JGY </v>
          </cell>
          <cell r="I1834" t="str">
            <v>MX</v>
          </cell>
          <cell r="J1834">
            <v>2.13</v>
          </cell>
          <cell r="K1834">
            <v>58.19</v>
          </cell>
          <cell r="L1834">
            <v>1.5899000000000001</v>
          </cell>
          <cell r="M1834">
            <v>0.79685899999999998</v>
          </cell>
          <cell r="N1834">
            <v>0.793041</v>
          </cell>
          <cell r="O1834">
            <v>49.879929555317943</v>
          </cell>
        </row>
        <row r="1835">
          <cell r="F1835">
            <v>322605</v>
          </cell>
          <cell r="G1835" t="str">
            <v xml:space="preserve">11 KV PERVAD                  </v>
          </cell>
          <cell r="H1835" t="str">
            <v>ADOM</v>
          </cell>
          <cell r="I1835" t="str">
            <v>MX</v>
          </cell>
          <cell r="J1835">
            <v>5.32</v>
          </cell>
          <cell r="K1835">
            <v>33.49</v>
          </cell>
          <cell r="L1835">
            <v>1.74658</v>
          </cell>
          <cell r="M1835">
            <v>1.1901710000000001</v>
          </cell>
          <cell r="N1835">
            <v>0.55640900000000004</v>
          </cell>
          <cell r="O1835">
            <v>31.857057792943923</v>
          </cell>
        </row>
        <row r="1836">
          <cell r="F1836">
            <v>322701</v>
          </cell>
          <cell r="G1836" t="str">
            <v xml:space="preserve">11 KV GHERIYAVAV              </v>
          </cell>
          <cell r="H1836" t="str">
            <v>ADOM</v>
          </cell>
          <cell r="I1836" t="str">
            <v>LT</v>
          </cell>
          <cell r="J1836">
            <v>32.9</v>
          </cell>
          <cell r="K1836">
            <v>45.68</v>
          </cell>
          <cell r="L1836">
            <v>4.0570899999999996</v>
          </cell>
          <cell r="M1836">
            <v>2.6084540000000001</v>
          </cell>
          <cell r="N1836">
            <v>1.448636</v>
          </cell>
          <cell r="O1836">
            <v>35.706282088886368</v>
          </cell>
        </row>
        <row r="1837">
          <cell r="F1837">
            <v>322702</v>
          </cell>
          <cell r="G1837" t="str">
            <v xml:space="preserve">11 KV HILL                    </v>
          </cell>
          <cell r="H1837" t="str">
            <v>INDU</v>
          </cell>
          <cell r="I1837" t="str">
            <v>LT</v>
          </cell>
          <cell r="J1837">
            <v>6.24</v>
          </cell>
          <cell r="K1837">
            <v>-0.77</v>
          </cell>
          <cell r="L1837">
            <v>17.67371</v>
          </cell>
          <cell r="M1837">
            <v>17.425799999999999</v>
          </cell>
          <cell r="N1837">
            <v>0.24790999999999999</v>
          </cell>
          <cell r="O1837">
            <v>1.4027049216038965</v>
          </cell>
        </row>
        <row r="1838">
          <cell r="F1838">
            <v>322703</v>
          </cell>
          <cell r="G1838" t="str">
            <v xml:space="preserve">11 KV KELKUI                  </v>
          </cell>
          <cell r="H1838" t="str">
            <v xml:space="preserve">JGY </v>
          </cell>
          <cell r="I1838" t="str">
            <v>LT</v>
          </cell>
          <cell r="J1838">
            <v>21.29</v>
          </cell>
          <cell r="K1838">
            <v>49.91</v>
          </cell>
          <cell r="L1838">
            <v>3.2837999999999998</v>
          </cell>
          <cell r="M1838">
            <v>1.907397</v>
          </cell>
          <cell r="N1838">
            <v>1.376403</v>
          </cell>
          <cell r="O1838">
            <v>41.91494609903161</v>
          </cell>
        </row>
        <row r="1839">
          <cell r="F1839">
            <v>322704</v>
          </cell>
          <cell r="G1839" t="str">
            <v xml:space="preserve">11 KV BHIMPOR                 </v>
          </cell>
          <cell r="H1839" t="str">
            <v xml:space="preserve">JGY </v>
          </cell>
          <cell r="I1839" t="str">
            <v>LT</v>
          </cell>
          <cell r="J1839">
            <v>20.55</v>
          </cell>
          <cell r="K1839">
            <v>49.99</v>
          </cell>
          <cell r="L1839">
            <v>2.3560099999999999</v>
          </cell>
          <cell r="M1839">
            <v>1.3300449999999999</v>
          </cell>
          <cell r="N1839">
            <v>1.025965</v>
          </cell>
          <cell r="O1839">
            <v>43.54671669475087</v>
          </cell>
        </row>
        <row r="1840">
          <cell r="F1840">
            <v>322705</v>
          </cell>
          <cell r="G1840" t="str">
            <v xml:space="preserve">11 KV KUMBHIYA                </v>
          </cell>
          <cell r="H1840" t="str">
            <v>ADOM</v>
          </cell>
          <cell r="I1840" t="str">
            <v>LT</v>
          </cell>
          <cell r="J1840">
            <v>22.16</v>
          </cell>
          <cell r="K1840">
            <v>31.14</v>
          </cell>
          <cell r="L1840">
            <v>2.2065100000000002</v>
          </cell>
          <cell r="M1840">
            <v>1.6376379999999999</v>
          </cell>
          <cell r="N1840">
            <v>0.56887200000000004</v>
          </cell>
          <cell r="O1840">
            <v>25.781528295815566</v>
          </cell>
        </row>
        <row r="1841">
          <cell r="F1841">
            <v>322706</v>
          </cell>
          <cell r="G1841" t="str">
            <v xml:space="preserve">11KV HATHUKA                  </v>
          </cell>
          <cell r="H1841" t="str">
            <v>ADOM</v>
          </cell>
          <cell r="I1841" t="str">
            <v>LT</v>
          </cell>
          <cell r="J1841">
            <v>8.25</v>
          </cell>
          <cell r="K1841">
            <v>0</v>
          </cell>
          <cell r="L1841">
            <v>0</v>
          </cell>
          <cell r="M1841">
            <v>0</v>
          </cell>
          <cell r="N1841">
            <v>0</v>
          </cell>
          <cell r="O1841">
            <v>0</v>
          </cell>
        </row>
        <row r="1842">
          <cell r="F1842">
            <v>322707</v>
          </cell>
          <cell r="G1842" t="str">
            <v xml:space="preserve">11KV BAHEJ                    </v>
          </cell>
          <cell r="H1842" t="str">
            <v>ADOM</v>
          </cell>
          <cell r="I1842" t="str">
            <v>LT</v>
          </cell>
          <cell r="J1842">
            <v>7.85</v>
          </cell>
          <cell r="K1842">
            <v>0</v>
          </cell>
          <cell r="L1842">
            <v>0</v>
          </cell>
          <cell r="M1842">
            <v>0</v>
          </cell>
          <cell r="N1842">
            <v>0</v>
          </cell>
          <cell r="O1842">
            <v>0</v>
          </cell>
        </row>
        <row r="1843">
          <cell r="F1843">
            <v>322801</v>
          </cell>
          <cell r="G1843" t="str">
            <v xml:space="preserve">11 KV NANSAD                  </v>
          </cell>
          <cell r="H1843" t="str">
            <v xml:space="preserve">JGY </v>
          </cell>
          <cell r="I1843" t="str">
            <v>LT</v>
          </cell>
          <cell r="J1843">
            <v>22.93</v>
          </cell>
          <cell r="K1843">
            <v>24.72</v>
          </cell>
          <cell r="L1843">
            <v>4.69693</v>
          </cell>
          <cell r="M1843">
            <v>3.621756</v>
          </cell>
          <cell r="N1843">
            <v>1.0751740000000001</v>
          </cell>
          <cell r="O1843">
            <v>22.89099475614923</v>
          </cell>
        </row>
        <row r="1844">
          <cell r="F1844">
            <v>322802</v>
          </cell>
          <cell r="G1844" t="str">
            <v xml:space="preserve">11 KV JOKHA                   </v>
          </cell>
          <cell r="H1844" t="str">
            <v>ADOM</v>
          </cell>
          <cell r="I1844" t="str">
            <v>LT</v>
          </cell>
          <cell r="J1844">
            <v>9.6999999999999993</v>
          </cell>
          <cell r="K1844">
            <v>0.34</v>
          </cell>
          <cell r="L1844">
            <v>0.96220000000000006</v>
          </cell>
          <cell r="M1844">
            <v>0.36128900000000003</v>
          </cell>
          <cell r="N1844">
            <v>0.60091099999999997</v>
          </cell>
          <cell r="O1844">
            <v>62.451777177302013</v>
          </cell>
        </row>
        <row r="1845">
          <cell r="F1845">
            <v>322803</v>
          </cell>
          <cell r="G1845" t="str">
            <v xml:space="preserve">11KV SRP                      </v>
          </cell>
          <cell r="H1845" t="str">
            <v xml:space="preserve">JGY </v>
          </cell>
          <cell r="I1845" t="str">
            <v>LT</v>
          </cell>
          <cell r="J1845">
            <v>20.73</v>
          </cell>
          <cell r="K1845">
            <v>10.09</v>
          </cell>
          <cell r="L1845">
            <v>7.9600000000000004E-2</v>
          </cell>
          <cell r="M1845">
            <v>0</v>
          </cell>
          <cell r="N1845">
            <v>7.9600000000000004E-2</v>
          </cell>
          <cell r="O1845">
            <v>100</v>
          </cell>
        </row>
        <row r="1846">
          <cell r="F1846">
            <v>322804</v>
          </cell>
          <cell r="G1846" t="str">
            <v xml:space="preserve">11KV KHODIYAR                 </v>
          </cell>
          <cell r="H1846" t="str">
            <v>ADOM</v>
          </cell>
          <cell r="I1846" t="str">
            <v>LT</v>
          </cell>
          <cell r="J1846">
            <v>8.1</v>
          </cell>
          <cell r="K1846">
            <v>0</v>
          </cell>
          <cell r="L1846">
            <v>0</v>
          </cell>
          <cell r="M1846">
            <v>0</v>
          </cell>
          <cell r="N1846">
            <v>0</v>
          </cell>
          <cell r="O1846">
            <v>0</v>
          </cell>
        </row>
        <row r="1847">
          <cell r="F1847">
            <v>322901</v>
          </cell>
          <cell r="G1847" t="str">
            <v xml:space="preserve">LAKADMAL                      </v>
          </cell>
          <cell r="H1847" t="str">
            <v xml:space="preserve">JGY </v>
          </cell>
          <cell r="I1847" t="str">
            <v>MX</v>
          </cell>
          <cell r="J1847">
            <v>8.9</v>
          </cell>
          <cell r="K1847">
            <v>45.84</v>
          </cell>
          <cell r="L1847">
            <v>4.3047800000000001</v>
          </cell>
          <cell r="M1847">
            <v>2.2014119999999999</v>
          </cell>
          <cell r="N1847">
            <v>2.1033680000000001</v>
          </cell>
          <cell r="O1847">
            <v>48.861219388679558</v>
          </cell>
        </row>
        <row r="1848">
          <cell r="F1848">
            <v>322902</v>
          </cell>
          <cell r="G1848" t="str">
            <v xml:space="preserve">UKTA                          </v>
          </cell>
          <cell r="H1848" t="str">
            <v>ADOM</v>
          </cell>
          <cell r="I1848" t="str">
            <v>MX</v>
          </cell>
          <cell r="J1848">
            <v>26.07</v>
          </cell>
          <cell r="K1848">
            <v>11.51</v>
          </cell>
          <cell r="L1848">
            <v>0.81562000000000001</v>
          </cell>
          <cell r="M1848">
            <v>0.85350099999999995</v>
          </cell>
          <cell r="N1848">
            <v>-3.7880999999999998E-2</v>
          </cell>
          <cell r="O1848">
            <v>-4.6444422647801673</v>
          </cell>
        </row>
        <row r="1849">
          <cell r="F1849">
            <v>322903</v>
          </cell>
          <cell r="G1849" t="str">
            <v xml:space="preserve">ZARIYA                        </v>
          </cell>
          <cell r="H1849" t="str">
            <v xml:space="preserve">JGY </v>
          </cell>
          <cell r="I1849" t="str">
            <v>MX</v>
          </cell>
          <cell r="J1849">
            <v>13.18</v>
          </cell>
          <cell r="K1849">
            <v>61.79</v>
          </cell>
          <cell r="L1849">
            <v>6.5775899999999998</v>
          </cell>
          <cell r="M1849">
            <v>2.5593870000000001</v>
          </cell>
          <cell r="N1849">
            <v>4.0182029999999997</v>
          </cell>
          <cell r="O1849">
            <v>61.089289542218353</v>
          </cell>
        </row>
        <row r="1850">
          <cell r="F1850">
            <v>322904</v>
          </cell>
          <cell r="G1850" t="str">
            <v xml:space="preserve">TUMBI                         </v>
          </cell>
          <cell r="H1850" t="str">
            <v>ADOM</v>
          </cell>
          <cell r="I1850" t="str">
            <v>LT</v>
          </cell>
          <cell r="J1850">
            <v>10.35</v>
          </cell>
          <cell r="K1850">
            <v>48.85</v>
          </cell>
          <cell r="L1850">
            <v>1.0474000000000001</v>
          </cell>
          <cell r="M1850">
            <v>0.89125799999999999</v>
          </cell>
          <cell r="N1850">
            <v>0.156142</v>
          </cell>
          <cell r="O1850">
            <v>14.907580675959519</v>
          </cell>
        </row>
        <row r="1851">
          <cell r="F1851">
            <v>322905</v>
          </cell>
          <cell r="G1851" t="str">
            <v xml:space="preserve">BAROLIYA JGY                  </v>
          </cell>
          <cell r="H1851" t="str">
            <v xml:space="preserve">JGY </v>
          </cell>
          <cell r="I1851" t="str">
            <v>MX</v>
          </cell>
          <cell r="J1851">
            <v>12.7</v>
          </cell>
          <cell r="K1851">
            <v>0</v>
          </cell>
          <cell r="L1851">
            <v>0</v>
          </cell>
          <cell r="M1851">
            <v>0</v>
          </cell>
          <cell r="N1851">
            <v>0</v>
          </cell>
          <cell r="O1851">
            <v>0</v>
          </cell>
        </row>
        <row r="1852">
          <cell r="F1852">
            <v>323001</v>
          </cell>
          <cell r="G1852" t="str">
            <v xml:space="preserve">DAHIKHED JGY                  </v>
          </cell>
          <cell r="H1852" t="str">
            <v xml:space="preserve">JGY </v>
          </cell>
          <cell r="I1852" t="str">
            <v>MX</v>
          </cell>
          <cell r="J1852">
            <v>16.64</v>
          </cell>
          <cell r="K1852">
            <v>74.290000000000006</v>
          </cell>
          <cell r="L1852">
            <v>1.7285999999999999</v>
          </cell>
          <cell r="M1852">
            <v>0.51078599999999996</v>
          </cell>
          <cell r="N1852">
            <v>1.217814</v>
          </cell>
          <cell r="O1852">
            <v>70.450885109337037</v>
          </cell>
        </row>
        <row r="1853">
          <cell r="F1853">
            <v>323002</v>
          </cell>
          <cell r="G1853" t="str">
            <v xml:space="preserve">11 KV NAGAR                   </v>
          </cell>
          <cell r="H1853" t="str">
            <v xml:space="preserve">JGY </v>
          </cell>
          <cell r="I1853" t="str">
            <v>MX</v>
          </cell>
          <cell r="J1853">
            <v>17.8</v>
          </cell>
          <cell r="K1853">
            <v>77.739999999999995</v>
          </cell>
          <cell r="L1853">
            <v>2.0328599999999999</v>
          </cell>
          <cell r="M1853">
            <v>0.39978200000000003</v>
          </cell>
          <cell r="N1853">
            <v>1.633078</v>
          </cell>
          <cell r="O1853">
            <v>80.334012179884496</v>
          </cell>
        </row>
        <row r="1854">
          <cell r="F1854">
            <v>323003</v>
          </cell>
          <cell r="G1854" t="str">
            <v xml:space="preserve">11 KV EKLERA                  </v>
          </cell>
          <cell r="H1854" t="str">
            <v xml:space="preserve">JGY </v>
          </cell>
          <cell r="I1854" t="str">
            <v>MX</v>
          </cell>
          <cell r="J1854">
            <v>13.5</v>
          </cell>
          <cell r="K1854">
            <v>77.47</v>
          </cell>
          <cell r="L1854">
            <v>1.1950099999999999</v>
          </cell>
          <cell r="M1854">
            <v>0.266928</v>
          </cell>
          <cell r="N1854">
            <v>0.92808199999999996</v>
          </cell>
          <cell r="O1854">
            <v>77.663115789826023</v>
          </cell>
        </row>
        <row r="1855">
          <cell r="F1855">
            <v>323004</v>
          </cell>
          <cell r="G1855" t="str">
            <v xml:space="preserve">GHANVERI JGY                  </v>
          </cell>
          <cell r="H1855" t="str">
            <v xml:space="preserve">JGY </v>
          </cell>
          <cell r="I1855" t="str">
            <v>MX</v>
          </cell>
          <cell r="J1855">
            <v>16.86</v>
          </cell>
          <cell r="K1855">
            <v>67.17</v>
          </cell>
          <cell r="L1855">
            <v>0.45533000000000001</v>
          </cell>
          <cell r="M1855">
            <v>0.19106300000000001</v>
          </cell>
          <cell r="N1855">
            <v>0.26426699999999997</v>
          </cell>
          <cell r="O1855">
            <v>58.038565436057368</v>
          </cell>
        </row>
        <row r="1856">
          <cell r="F1856">
            <v>323101</v>
          </cell>
          <cell r="G1856" t="str">
            <v xml:space="preserve">SUTHARPADA JGY                </v>
          </cell>
          <cell r="H1856" t="str">
            <v xml:space="preserve">JGY </v>
          </cell>
          <cell r="I1856" t="str">
            <v>MX</v>
          </cell>
          <cell r="J1856">
            <v>12.88</v>
          </cell>
          <cell r="K1856">
            <v>61.84</v>
          </cell>
          <cell r="L1856">
            <v>2.2374800000000001</v>
          </cell>
          <cell r="M1856">
            <v>0.99847399999999997</v>
          </cell>
          <cell r="N1856">
            <v>1.2390060000000001</v>
          </cell>
          <cell r="O1856">
            <v>55.375064805048538</v>
          </cell>
        </row>
        <row r="1857">
          <cell r="F1857">
            <v>323102</v>
          </cell>
          <cell r="G1857" t="str">
            <v xml:space="preserve">11 KV BARPUDA                 </v>
          </cell>
          <cell r="H1857" t="str">
            <v xml:space="preserve">JGY </v>
          </cell>
          <cell r="I1857" t="str">
            <v>MX</v>
          </cell>
          <cell r="J1857">
            <v>15.82</v>
          </cell>
          <cell r="K1857">
            <v>77.67</v>
          </cell>
          <cell r="L1857">
            <v>0.75038000000000005</v>
          </cell>
          <cell r="M1857">
            <v>0.196017</v>
          </cell>
          <cell r="N1857">
            <v>0.55436300000000005</v>
          </cell>
          <cell r="O1857">
            <v>73.877635331432074</v>
          </cell>
        </row>
        <row r="1858">
          <cell r="F1858">
            <v>323103</v>
          </cell>
          <cell r="G1858" t="str">
            <v xml:space="preserve">11 KV FALI                    </v>
          </cell>
          <cell r="H1858" t="str">
            <v xml:space="preserve">JGY </v>
          </cell>
          <cell r="I1858" t="str">
            <v>MX</v>
          </cell>
          <cell r="J1858">
            <v>19.29</v>
          </cell>
          <cell r="K1858">
            <v>53.28</v>
          </cell>
          <cell r="L1858">
            <v>0.62221000000000004</v>
          </cell>
          <cell r="M1858">
            <v>0.29802600000000001</v>
          </cell>
          <cell r="N1858">
            <v>0.32418400000000003</v>
          </cell>
          <cell r="O1858">
            <v>52.10202343260314</v>
          </cell>
        </row>
        <row r="1859">
          <cell r="F1859">
            <v>323104</v>
          </cell>
          <cell r="G1859" t="str">
            <v xml:space="preserve">11 KV RAHOR                   </v>
          </cell>
          <cell r="H1859" t="str">
            <v xml:space="preserve">JGY </v>
          </cell>
          <cell r="I1859" t="str">
            <v>MX</v>
          </cell>
          <cell r="J1859">
            <v>11.23</v>
          </cell>
          <cell r="K1859">
            <v>79.650000000000006</v>
          </cell>
          <cell r="L1859">
            <v>0.95416000000000001</v>
          </cell>
          <cell r="M1859">
            <v>0.21593899999999999</v>
          </cell>
          <cell r="N1859">
            <v>0.73822100000000002</v>
          </cell>
          <cell r="O1859">
            <v>77.368680305189912</v>
          </cell>
        </row>
        <row r="1860">
          <cell r="F1860">
            <v>323105</v>
          </cell>
          <cell r="G1860" t="str">
            <v xml:space="preserve">VADOLI  AG                    </v>
          </cell>
          <cell r="H1860" t="str">
            <v>ADOM</v>
          </cell>
          <cell r="I1860" t="str">
            <v>LT</v>
          </cell>
          <cell r="J1860">
            <v>0.95</v>
          </cell>
          <cell r="K1860">
            <v>0</v>
          </cell>
          <cell r="L1860">
            <v>0</v>
          </cell>
          <cell r="M1860">
            <v>0</v>
          </cell>
          <cell r="N1860">
            <v>0</v>
          </cell>
          <cell r="O1860">
            <v>0</v>
          </cell>
        </row>
        <row r="1861">
          <cell r="F1861">
            <v>323201</v>
          </cell>
          <cell r="G1861" t="str">
            <v xml:space="preserve">11 KV VEDANT                  </v>
          </cell>
          <cell r="H1861" t="str">
            <v>URBN</v>
          </cell>
          <cell r="I1861" t="str">
            <v>LT</v>
          </cell>
          <cell r="J1861">
            <v>5.49</v>
          </cell>
          <cell r="K1861">
            <v>1.44</v>
          </cell>
          <cell r="L1861">
            <v>4.5649199999999999</v>
          </cell>
          <cell r="M1861">
            <v>4.4884690000000003</v>
          </cell>
          <cell r="N1861">
            <v>7.6451000000000005E-2</v>
          </cell>
          <cell r="O1861">
            <v>1.6747500503842345</v>
          </cell>
        </row>
        <row r="1862">
          <cell r="F1862">
            <v>323202</v>
          </cell>
          <cell r="G1862" t="str">
            <v xml:space="preserve">11 KV NILKANTH                </v>
          </cell>
          <cell r="H1862" t="str">
            <v>URBN</v>
          </cell>
          <cell r="I1862" t="str">
            <v>LT</v>
          </cell>
          <cell r="J1862">
            <v>5.95</v>
          </cell>
          <cell r="K1862">
            <v>-3.45</v>
          </cell>
          <cell r="L1862">
            <v>4.6054399999999998</v>
          </cell>
          <cell r="M1862">
            <v>4.5079820000000002</v>
          </cell>
          <cell r="N1862">
            <v>9.7458000000000003E-2</v>
          </cell>
          <cell r="O1862">
            <v>2.1161495969983326</v>
          </cell>
        </row>
        <row r="1863">
          <cell r="F1863">
            <v>323203</v>
          </cell>
          <cell r="G1863" t="str">
            <v xml:space="preserve">11 KV GOPINATH                </v>
          </cell>
          <cell r="H1863" t="str">
            <v>URBN</v>
          </cell>
          <cell r="I1863" t="str">
            <v>LT</v>
          </cell>
          <cell r="J1863">
            <v>6.3</v>
          </cell>
          <cell r="K1863">
            <v>3.52</v>
          </cell>
          <cell r="L1863">
            <v>4.8048000000000002</v>
          </cell>
          <cell r="M1863">
            <v>4.6399299999999997</v>
          </cell>
          <cell r="N1863">
            <v>0.16486999999999999</v>
          </cell>
          <cell r="O1863">
            <v>3.4313603063603062</v>
          </cell>
        </row>
        <row r="1864">
          <cell r="F1864">
            <v>323204</v>
          </cell>
          <cell r="G1864" t="str">
            <v xml:space="preserve">11 KV MOTA VARACHHA AG        </v>
          </cell>
          <cell r="H1864" t="str">
            <v>ADOM</v>
          </cell>
          <cell r="I1864" t="str">
            <v>LT</v>
          </cell>
          <cell r="J1864">
            <v>4.82</v>
          </cell>
          <cell r="K1864">
            <v>-13.86</v>
          </cell>
          <cell r="L1864">
            <v>0.73438000000000003</v>
          </cell>
          <cell r="M1864">
            <v>0.73753599999999997</v>
          </cell>
          <cell r="N1864">
            <v>-3.156E-3</v>
          </cell>
          <cell r="O1864">
            <v>-0.42975026553010703</v>
          </cell>
        </row>
        <row r="1865">
          <cell r="F1865">
            <v>324001</v>
          </cell>
          <cell r="G1865" t="str">
            <v xml:space="preserve">11 KV LAVACHHA JGY            </v>
          </cell>
          <cell r="H1865" t="str">
            <v xml:space="preserve">JGY </v>
          </cell>
          <cell r="I1865" t="str">
            <v>MX</v>
          </cell>
          <cell r="J1865">
            <v>10.64</v>
          </cell>
          <cell r="K1865">
            <v>29.09</v>
          </cell>
          <cell r="L1865">
            <v>9.5260400000000001</v>
          </cell>
          <cell r="M1865">
            <v>6.6574590000000002</v>
          </cell>
          <cell r="N1865">
            <v>2.8685809999999998</v>
          </cell>
          <cell r="O1865">
            <v>30.113048024152743</v>
          </cell>
        </row>
        <row r="1866">
          <cell r="F1866">
            <v>324002</v>
          </cell>
          <cell r="G1866" t="str">
            <v xml:space="preserve">11 KV GARMENT ZONE            </v>
          </cell>
          <cell r="H1866" t="str">
            <v>INDU</v>
          </cell>
          <cell r="I1866" t="str">
            <v>MX</v>
          </cell>
          <cell r="J1866">
            <v>3.1</v>
          </cell>
          <cell r="K1866">
            <v>2.13</v>
          </cell>
          <cell r="L1866">
            <v>2.72262</v>
          </cell>
          <cell r="M1866">
            <v>2.6491340000000001</v>
          </cell>
          <cell r="N1866">
            <v>7.3485999999999996E-2</v>
          </cell>
          <cell r="O1866">
            <v>2.6990913164525345</v>
          </cell>
        </row>
        <row r="1867">
          <cell r="F1867">
            <v>324003</v>
          </cell>
          <cell r="G1867" t="str">
            <v xml:space="preserve">HARIA PARK                    </v>
          </cell>
          <cell r="H1867" t="str">
            <v xml:space="preserve">JGY </v>
          </cell>
          <cell r="I1867" t="str">
            <v>LT</v>
          </cell>
          <cell r="J1867">
            <v>12.69</v>
          </cell>
          <cell r="K1867">
            <v>26.24</v>
          </cell>
          <cell r="L1867">
            <v>6.3629499999999997</v>
          </cell>
          <cell r="M1867">
            <v>5.1174679999999997</v>
          </cell>
          <cell r="N1867">
            <v>1.245482</v>
          </cell>
          <cell r="O1867">
            <v>19.573971192607203</v>
          </cell>
        </row>
        <row r="1868">
          <cell r="F1868">
            <v>324004</v>
          </cell>
          <cell r="G1868" t="str">
            <v xml:space="preserve">11 KV NEW DUNGRA              </v>
          </cell>
          <cell r="H1868" t="str">
            <v xml:space="preserve">JGY </v>
          </cell>
          <cell r="I1868" t="str">
            <v>LT</v>
          </cell>
          <cell r="J1868">
            <v>13.64</v>
          </cell>
          <cell r="K1868">
            <v>21.97</v>
          </cell>
          <cell r="L1868">
            <v>7.8216000000000001</v>
          </cell>
          <cell r="M1868">
            <v>6.3153930000000003</v>
          </cell>
          <cell r="N1868">
            <v>1.5062070000000001</v>
          </cell>
          <cell r="O1868">
            <v>19.257019024240563</v>
          </cell>
        </row>
        <row r="1869">
          <cell r="F1869">
            <v>324005</v>
          </cell>
          <cell r="G1869" t="str">
            <v xml:space="preserve">JOYO PLASTIC                  </v>
          </cell>
          <cell r="H1869" t="str">
            <v>INDU</v>
          </cell>
          <cell r="I1869" t="str">
            <v>MX</v>
          </cell>
          <cell r="J1869">
            <v>1.18</v>
          </cell>
          <cell r="K1869">
            <v>1.79</v>
          </cell>
          <cell r="L1869">
            <v>3.7031000000000001</v>
          </cell>
          <cell r="M1869">
            <v>3.4613749999999999</v>
          </cell>
          <cell r="N1869">
            <v>0.241725</v>
          </cell>
          <cell r="O1869">
            <v>6.527639005157841</v>
          </cell>
        </row>
        <row r="1870">
          <cell r="F1870">
            <v>324006</v>
          </cell>
          <cell r="G1870" t="str">
            <v xml:space="preserve">G.I. IND                      </v>
          </cell>
          <cell r="H1870" t="str">
            <v>INDU</v>
          </cell>
          <cell r="I1870" t="str">
            <v>LT</v>
          </cell>
          <cell r="J1870">
            <v>0.85</v>
          </cell>
          <cell r="K1870">
            <v>0</v>
          </cell>
          <cell r="L1870">
            <v>0</v>
          </cell>
          <cell r="M1870">
            <v>0</v>
          </cell>
          <cell r="N1870">
            <v>0</v>
          </cell>
          <cell r="O1870">
            <v>0</v>
          </cell>
        </row>
        <row r="1871">
          <cell r="F1871">
            <v>324101</v>
          </cell>
          <cell r="G1871" t="str">
            <v xml:space="preserve">11 KV MADHAV                  </v>
          </cell>
          <cell r="H1871" t="str">
            <v>URBN</v>
          </cell>
          <cell r="I1871" t="str">
            <v>MX</v>
          </cell>
          <cell r="J1871">
            <v>4.2</v>
          </cell>
          <cell r="K1871">
            <v>3.23</v>
          </cell>
          <cell r="L1871">
            <v>3.0064799999999998</v>
          </cell>
          <cell r="M1871">
            <v>2.8831980000000001</v>
          </cell>
          <cell r="N1871">
            <v>0.123282</v>
          </cell>
          <cell r="O1871">
            <v>4.1005428274926157</v>
          </cell>
        </row>
        <row r="1872">
          <cell r="F1872">
            <v>324102</v>
          </cell>
          <cell r="G1872" t="str">
            <v xml:space="preserve">11 KV VELENTINA               </v>
          </cell>
          <cell r="H1872" t="str">
            <v>URBN</v>
          </cell>
          <cell r="I1872" t="str">
            <v>MX</v>
          </cell>
          <cell r="J1872">
            <v>4.8</v>
          </cell>
          <cell r="K1872">
            <v>18.3</v>
          </cell>
          <cell r="L1872">
            <v>6.8326799999999999</v>
          </cell>
          <cell r="M1872">
            <v>6.3755459999999999</v>
          </cell>
          <cell r="N1872">
            <v>0.45713399999999998</v>
          </cell>
          <cell r="O1872">
            <v>6.6904055216986595</v>
          </cell>
        </row>
        <row r="1873">
          <cell r="F1873">
            <v>324103</v>
          </cell>
          <cell r="G1873" t="str">
            <v xml:space="preserve">11 KV PAVITRA                 </v>
          </cell>
          <cell r="H1873" t="str">
            <v>URBN</v>
          </cell>
          <cell r="I1873" t="str">
            <v>MX</v>
          </cell>
          <cell r="J1873">
            <v>7.2</v>
          </cell>
          <cell r="K1873">
            <v>5.9</v>
          </cell>
          <cell r="L1873">
            <v>3.1210399999999998</v>
          </cell>
          <cell r="M1873">
            <v>2.7768709999999999</v>
          </cell>
          <cell r="N1873">
            <v>0.344169</v>
          </cell>
          <cell r="O1873">
            <v>11.027381898341579</v>
          </cell>
        </row>
        <row r="1874">
          <cell r="F1874">
            <v>324104</v>
          </cell>
          <cell r="G1874" t="str">
            <v xml:space="preserve">11 KV BAPS                    </v>
          </cell>
          <cell r="H1874" t="str">
            <v>URBN</v>
          </cell>
          <cell r="I1874" t="str">
            <v>MX</v>
          </cell>
          <cell r="J1874">
            <v>5.0999999999999996</v>
          </cell>
          <cell r="K1874">
            <v>3.78</v>
          </cell>
          <cell r="L1874">
            <v>8.6922999999999995</v>
          </cell>
          <cell r="M1874">
            <v>8.1846180000000004</v>
          </cell>
          <cell r="N1874">
            <v>0.50768199999999997</v>
          </cell>
          <cell r="O1874">
            <v>5.8405945491987161</v>
          </cell>
        </row>
        <row r="1875">
          <cell r="F1875">
            <v>324105</v>
          </cell>
          <cell r="G1875" t="str">
            <v xml:space="preserve">11 KV CENTER POINT            </v>
          </cell>
          <cell r="H1875" t="str">
            <v>URBN</v>
          </cell>
          <cell r="I1875" t="str">
            <v>MX</v>
          </cell>
          <cell r="J1875">
            <v>4.0999999999999996</v>
          </cell>
          <cell r="K1875">
            <v>-0.18</v>
          </cell>
          <cell r="L1875">
            <v>6.1672200000000004</v>
          </cell>
          <cell r="M1875">
            <v>6.0773539999999997</v>
          </cell>
          <cell r="N1875">
            <v>8.9866000000000001E-2</v>
          </cell>
          <cell r="O1875">
            <v>1.4571557362960945</v>
          </cell>
        </row>
        <row r="1876">
          <cell r="F1876">
            <v>324106</v>
          </cell>
          <cell r="G1876" t="str">
            <v xml:space="preserve">11 KV YOGI URBAN              </v>
          </cell>
          <cell r="H1876" t="str">
            <v>URBN</v>
          </cell>
          <cell r="I1876" t="str">
            <v>LT</v>
          </cell>
          <cell r="J1876">
            <v>4.3</v>
          </cell>
          <cell r="K1876">
            <v>0.21</v>
          </cell>
          <cell r="L1876">
            <v>7.5841000000000003</v>
          </cell>
          <cell r="M1876">
            <v>7.2959310000000004</v>
          </cell>
          <cell r="N1876">
            <v>0.28816900000000001</v>
          </cell>
          <cell r="O1876">
            <v>3.7996466291319999</v>
          </cell>
        </row>
        <row r="1877">
          <cell r="F1877">
            <v>324107</v>
          </cell>
          <cell r="G1877" t="str">
            <v xml:space="preserve">11 KV UMA URBAN               </v>
          </cell>
          <cell r="H1877" t="str">
            <v>URBN</v>
          </cell>
          <cell r="I1877" t="str">
            <v>LT</v>
          </cell>
          <cell r="J1877">
            <v>4</v>
          </cell>
          <cell r="K1877">
            <v>5.05</v>
          </cell>
          <cell r="L1877">
            <v>6.5686400000000003</v>
          </cell>
          <cell r="M1877">
            <v>6.3318690000000002</v>
          </cell>
          <cell r="N1877">
            <v>0.23677100000000001</v>
          </cell>
          <cell r="O1877">
            <v>3.6045665464997318</v>
          </cell>
        </row>
        <row r="1878">
          <cell r="F1878">
            <v>324201</v>
          </cell>
          <cell r="G1878" t="str">
            <v xml:space="preserve">11 KV DUMAS                   </v>
          </cell>
          <cell r="H1878" t="str">
            <v>URBN</v>
          </cell>
          <cell r="I1878" t="str">
            <v>MX</v>
          </cell>
          <cell r="J1878">
            <v>6.41</v>
          </cell>
          <cell r="K1878">
            <v>18.89</v>
          </cell>
          <cell r="L1878">
            <v>5.3791000000000002</v>
          </cell>
          <cell r="M1878">
            <v>3.8795489999999999</v>
          </cell>
          <cell r="N1878">
            <v>1.4995510000000001</v>
          </cell>
          <cell r="O1878">
            <v>27.877358665947835</v>
          </cell>
        </row>
        <row r="1879">
          <cell r="F1879">
            <v>324202</v>
          </cell>
          <cell r="G1879" t="str">
            <v xml:space="preserve">11 KV BHIMPOR                 </v>
          </cell>
          <cell r="H1879" t="str">
            <v>URBN</v>
          </cell>
          <cell r="I1879" t="str">
            <v>MX</v>
          </cell>
          <cell r="J1879">
            <v>8.9499999999999993</v>
          </cell>
          <cell r="K1879">
            <v>18.98</v>
          </cell>
          <cell r="L1879">
            <v>6.4587000000000003</v>
          </cell>
          <cell r="M1879">
            <v>4.5529270000000004</v>
          </cell>
          <cell r="N1879">
            <v>1.9057729999999999</v>
          </cell>
          <cell r="O1879">
            <v>29.507067985817578</v>
          </cell>
        </row>
        <row r="1880">
          <cell r="F1880">
            <v>324203</v>
          </cell>
          <cell r="G1880" t="str">
            <v xml:space="preserve">11 KV SILENT ZONE             </v>
          </cell>
          <cell r="H1880" t="str">
            <v>URBN</v>
          </cell>
          <cell r="I1880" t="str">
            <v>MX</v>
          </cell>
          <cell r="J1880">
            <v>7.3</v>
          </cell>
          <cell r="K1880">
            <v>5.42</v>
          </cell>
          <cell r="L1880">
            <v>6.8051000000000004</v>
          </cell>
          <cell r="M1880">
            <v>6.2806730000000002</v>
          </cell>
          <cell r="N1880">
            <v>0.52442699999999998</v>
          </cell>
          <cell r="O1880">
            <v>7.7063819782222156</v>
          </cell>
        </row>
        <row r="1881">
          <cell r="F1881">
            <v>324204</v>
          </cell>
          <cell r="G1881" t="str">
            <v xml:space="preserve">11 KV PITHAWALA               </v>
          </cell>
          <cell r="H1881" t="str">
            <v>URBN</v>
          </cell>
          <cell r="I1881" t="str">
            <v>MX</v>
          </cell>
          <cell r="J1881">
            <v>5.09</v>
          </cell>
          <cell r="K1881">
            <v>2.0699999999999998</v>
          </cell>
          <cell r="L1881">
            <v>2.65</v>
          </cell>
          <cell r="M1881">
            <v>2.559933</v>
          </cell>
          <cell r="N1881">
            <v>9.0066999999999994E-2</v>
          </cell>
          <cell r="O1881">
            <v>3.3987547169811321</v>
          </cell>
        </row>
        <row r="1882">
          <cell r="F1882">
            <v>324205</v>
          </cell>
          <cell r="G1882" t="str">
            <v xml:space="preserve">11 KV AQUAFARM                </v>
          </cell>
          <cell r="H1882" t="str">
            <v>URBN</v>
          </cell>
          <cell r="I1882" t="str">
            <v>MX</v>
          </cell>
          <cell r="J1882">
            <v>6.4</v>
          </cell>
          <cell r="K1882">
            <v>8.64</v>
          </cell>
          <cell r="L1882">
            <v>3.4372400000000001</v>
          </cell>
          <cell r="M1882">
            <v>3.1006800000000001</v>
          </cell>
          <cell r="N1882">
            <v>0.33656000000000003</v>
          </cell>
          <cell r="O1882">
            <v>9.7915769629121048</v>
          </cell>
        </row>
        <row r="1883">
          <cell r="F1883">
            <v>324301</v>
          </cell>
          <cell r="G1883" t="str">
            <v xml:space="preserve">11 KV CHANDOR                 </v>
          </cell>
          <cell r="H1883" t="str">
            <v xml:space="preserve">JGY </v>
          </cell>
          <cell r="I1883" t="str">
            <v>MX</v>
          </cell>
          <cell r="J1883">
            <v>17.3</v>
          </cell>
          <cell r="K1883">
            <v>25.07</v>
          </cell>
          <cell r="L1883">
            <v>5.4481400000000004</v>
          </cell>
          <cell r="M1883">
            <v>4.3745029999999998</v>
          </cell>
          <cell r="N1883">
            <v>1.073637</v>
          </cell>
          <cell r="O1883">
            <v>19.706486984548857</v>
          </cell>
        </row>
        <row r="1884">
          <cell r="F1884">
            <v>324302</v>
          </cell>
          <cell r="G1884" t="str">
            <v xml:space="preserve">KHADAKLA                      </v>
          </cell>
          <cell r="H1884" t="str">
            <v>URBN</v>
          </cell>
          <cell r="I1884" t="str">
            <v>MX</v>
          </cell>
          <cell r="J1884">
            <v>7.4</v>
          </cell>
          <cell r="K1884">
            <v>0</v>
          </cell>
          <cell r="L1884">
            <v>2.1820879999999998</v>
          </cell>
          <cell r="M1884">
            <v>2.668936</v>
          </cell>
          <cell r="N1884">
            <v>-0.486848</v>
          </cell>
          <cell r="O1884">
            <v>-22.311107526369238</v>
          </cell>
        </row>
        <row r="1885">
          <cell r="F1885">
            <v>324601</v>
          </cell>
          <cell r="G1885" t="str">
            <v xml:space="preserve">11 KV JAMALIYA                </v>
          </cell>
          <cell r="H1885" t="str">
            <v xml:space="preserve">JGY </v>
          </cell>
          <cell r="I1885" t="str">
            <v>LT</v>
          </cell>
          <cell r="J1885">
            <v>27.98</v>
          </cell>
          <cell r="K1885">
            <v>53.68</v>
          </cell>
          <cell r="L1885">
            <v>1.88103</v>
          </cell>
          <cell r="M1885">
            <v>0.77735500000000002</v>
          </cell>
          <cell r="N1885">
            <v>1.103675</v>
          </cell>
          <cell r="O1885">
            <v>58.673971175366688</v>
          </cell>
        </row>
        <row r="1886">
          <cell r="F1886">
            <v>324602</v>
          </cell>
          <cell r="G1886" t="str">
            <v xml:space="preserve">11 KV DHANGDHAR               </v>
          </cell>
          <cell r="H1886" t="str">
            <v>ADOM</v>
          </cell>
          <cell r="I1886" t="str">
            <v>LT</v>
          </cell>
          <cell r="J1886">
            <v>2.7</v>
          </cell>
          <cell r="K1886">
            <v>31.56</v>
          </cell>
          <cell r="L1886">
            <v>0.59521000000000002</v>
          </cell>
          <cell r="M1886">
            <v>0.38233800000000001</v>
          </cell>
          <cell r="N1886">
            <v>0.21287200000000001</v>
          </cell>
          <cell r="O1886">
            <v>35.764184069488081</v>
          </cell>
        </row>
        <row r="1887">
          <cell r="F1887">
            <v>324603</v>
          </cell>
          <cell r="G1887" t="str">
            <v xml:space="preserve">11 KV TAKIYAMBA               </v>
          </cell>
          <cell r="H1887" t="str">
            <v xml:space="preserve">JGY </v>
          </cell>
          <cell r="I1887" t="str">
            <v>LT</v>
          </cell>
          <cell r="J1887">
            <v>25.26</v>
          </cell>
          <cell r="K1887">
            <v>60.52</v>
          </cell>
          <cell r="L1887">
            <v>1.1187800000000001</v>
          </cell>
          <cell r="M1887">
            <v>0.56312099999999998</v>
          </cell>
          <cell r="N1887">
            <v>0.55565900000000001</v>
          </cell>
          <cell r="O1887">
            <v>49.666511735998142</v>
          </cell>
        </row>
        <row r="1888">
          <cell r="F1888">
            <v>324604</v>
          </cell>
          <cell r="G1888" t="str">
            <v xml:space="preserve">11 KV BESANIYA                </v>
          </cell>
          <cell r="H1888" t="str">
            <v>ADOM</v>
          </cell>
          <cell r="I1888" t="str">
            <v>LT</v>
          </cell>
          <cell r="J1888">
            <v>3.46</v>
          </cell>
          <cell r="K1888">
            <v>20.67</v>
          </cell>
          <cell r="L1888">
            <v>0.61338999999999999</v>
          </cell>
          <cell r="M1888">
            <v>0.41422799999999999</v>
          </cell>
          <cell r="N1888">
            <v>0.19916200000000001</v>
          </cell>
          <cell r="O1888">
            <v>32.469065358091918</v>
          </cell>
        </row>
        <row r="1889">
          <cell r="F1889">
            <v>324701</v>
          </cell>
          <cell r="G1889" t="str">
            <v xml:space="preserve">11 KV MADAV                   </v>
          </cell>
          <cell r="H1889" t="str">
            <v xml:space="preserve">JGY </v>
          </cell>
          <cell r="I1889" t="str">
            <v>LT</v>
          </cell>
          <cell r="J1889">
            <v>1.97</v>
          </cell>
          <cell r="K1889">
            <v>46.44</v>
          </cell>
          <cell r="L1889">
            <v>2.1042100000000001</v>
          </cell>
          <cell r="M1889">
            <v>1.2507239999999999</v>
          </cell>
          <cell r="N1889">
            <v>0.85348599999999997</v>
          </cell>
          <cell r="O1889">
            <v>40.560875578007895</v>
          </cell>
        </row>
        <row r="1890">
          <cell r="F1890">
            <v>324702</v>
          </cell>
          <cell r="G1890" t="str">
            <v xml:space="preserve">11 KV VELDHA                  </v>
          </cell>
          <cell r="H1890" t="str">
            <v>ADOM</v>
          </cell>
          <cell r="I1890" t="str">
            <v>LT</v>
          </cell>
          <cell r="J1890">
            <v>7.29</v>
          </cell>
          <cell r="K1890">
            <v>16.66</v>
          </cell>
          <cell r="L1890">
            <v>0.41837000000000002</v>
          </cell>
          <cell r="M1890">
            <v>0.34182400000000002</v>
          </cell>
          <cell r="N1890">
            <v>7.6546000000000003E-2</v>
          </cell>
          <cell r="O1890">
            <v>18.296244950641775</v>
          </cell>
        </row>
        <row r="1891">
          <cell r="F1891">
            <v>324703</v>
          </cell>
          <cell r="G1891" t="str">
            <v xml:space="preserve">11 KV SARAIYA                 </v>
          </cell>
          <cell r="H1891" t="str">
            <v>ADOM</v>
          </cell>
          <cell r="I1891" t="str">
            <v>LT</v>
          </cell>
          <cell r="J1891">
            <v>3.48</v>
          </cell>
          <cell r="K1891">
            <v>40.72</v>
          </cell>
          <cell r="L1891">
            <v>0.96326000000000001</v>
          </cell>
          <cell r="M1891">
            <v>0.55330299999999999</v>
          </cell>
          <cell r="N1891">
            <v>0.40995700000000002</v>
          </cell>
          <cell r="O1891">
            <v>42.559329775969104</v>
          </cell>
        </row>
        <row r="1892">
          <cell r="F1892">
            <v>324704</v>
          </cell>
          <cell r="G1892" t="str">
            <v xml:space="preserve">11 KV TICHAKIYA               </v>
          </cell>
          <cell r="H1892" t="str">
            <v xml:space="preserve">JGY </v>
          </cell>
          <cell r="I1892" t="str">
            <v>LT</v>
          </cell>
          <cell r="J1892">
            <v>1.64</v>
          </cell>
          <cell r="K1892">
            <v>46.36</v>
          </cell>
          <cell r="L1892">
            <v>0.75685000000000002</v>
          </cell>
          <cell r="M1892">
            <v>0.42302400000000001</v>
          </cell>
          <cell r="N1892">
            <v>0.33382600000000001</v>
          </cell>
          <cell r="O1892">
            <v>44.107286780735947</v>
          </cell>
        </row>
        <row r="1893">
          <cell r="F1893">
            <v>324705</v>
          </cell>
          <cell r="G1893" t="str">
            <v xml:space="preserve">11 KV JETWADI                 </v>
          </cell>
          <cell r="H1893" t="str">
            <v>ADOM</v>
          </cell>
          <cell r="I1893" t="str">
            <v>LT</v>
          </cell>
          <cell r="J1893">
            <v>5.46</v>
          </cell>
          <cell r="K1893">
            <v>15.67</v>
          </cell>
          <cell r="L1893">
            <v>1.0187299999999999</v>
          </cell>
          <cell r="M1893">
            <v>0.75019899999999995</v>
          </cell>
          <cell r="N1893">
            <v>0.26853100000000002</v>
          </cell>
          <cell r="O1893">
            <v>26.359388650574736</v>
          </cell>
        </row>
        <row r="1894">
          <cell r="F1894">
            <v>324801</v>
          </cell>
          <cell r="G1894" t="str">
            <v xml:space="preserve">11 KV RAMPURA                 </v>
          </cell>
          <cell r="H1894" t="str">
            <v>ADOM</v>
          </cell>
          <cell r="I1894" t="str">
            <v>LT</v>
          </cell>
          <cell r="J1894">
            <v>7.4</v>
          </cell>
          <cell r="K1894">
            <v>15.26</v>
          </cell>
          <cell r="L1894">
            <v>0.37386999999999998</v>
          </cell>
          <cell r="M1894">
            <v>0.26829500000000001</v>
          </cell>
          <cell r="N1894">
            <v>0.105575</v>
          </cell>
          <cell r="O1894">
            <v>28.238425121031373</v>
          </cell>
        </row>
        <row r="1895">
          <cell r="F1895">
            <v>324802</v>
          </cell>
          <cell r="G1895" t="str">
            <v xml:space="preserve">11 KV VADKUI                  </v>
          </cell>
          <cell r="H1895" t="str">
            <v>ADOM</v>
          </cell>
          <cell r="I1895" t="str">
            <v>LT</v>
          </cell>
          <cell r="J1895">
            <v>13.49</v>
          </cell>
          <cell r="K1895">
            <v>37.299999999999997</v>
          </cell>
          <cell r="L1895">
            <v>1.12856</v>
          </cell>
          <cell r="M1895">
            <v>0.87319800000000003</v>
          </cell>
          <cell r="N1895">
            <v>0.25536199999999998</v>
          </cell>
          <cell r="O1895">
            <v>22.627241794853617</v>
          </cell>
        </row>
        <row r="1896">
          <cell r="F1896">
            <v>324803</v>
          </cell>
          <cell r="G1896" t="str">
            <v xml:space="preserve">11 KV DEVANI                  </v>
          </cell>
          <cell r="H1896" t="str">
            <v>ADOM</v>
          </cell>
          <cell r="I1896" t="str">
            <v>LT</v>
          </cell>
          <cell r="J1896">
            <v>8.08</v>
          </cell>
          <cell r="K1896">
            <v>37.520000000000003</v>
          </cell>
          <cell r="L1896">
            <v>0.47094000000000003</v>
          </cell>
          <cell r="M1896">
            <v>0.37098399999999998</v>
          </cell>
          <cell r="N1896">
            <v>9.9956000000000003E-2</v>
          </cell>
          <cell r="O1896">
            <v>21.224784473605979</v>
          </cell>
        </row>
        <row r="1897">
          <cell r="F1897">
            <v>324804</v>
          </cell>
          <cell r="G1897" t="str">
            <v xml:space="preserve">11 KV KATASVAN                </v>
          </cell>
          <cell r="H1897" t="str">
            <v xml:space="preserve">JGY </v>
          </cell>
          <cell r="I1897" t="str">
            <v>LT</v>
          </cell>
          <cell r="J1897">
            <v>2.89</v>
          </cell>
          <cell r="K1897">
            <v>47.44</v>
          </cell>
          <cell r="L1897">
            <v>0.98900999999999994</v>
          </cell>
          <cell r="M1897">
            <v>0.61377099999999996</v>
          </cell>
          <cell r="N1897">
            <v>0.37523899999999999</v>
          </cell>
          <cell r="O1897">
            <v>37.940870163092384</v>
          </cell>
        </row>
        <row r="1898">
          <cell r="F1898">
            <v>324805</v>
          </cell>
          <cell r="G1898" t="str">
            <v xml:space="preserve">11 KV LIMADDA                 </v>
          </cell>
          <cell r="H1898" t="str">
            <v xml:space="preserve">JGY </v>
          </cell>
          <cell r="I1898" t="str">
            <v>LT</v>
          </cell>
          <cell r="J1898">
            <v>3.61</v>
          </cell>
          <cell r="K1898">
            <v>52.05</v>
          </cell>
          <cell r="L1898">
            <v>2.34199</v>
          </cell>
          <cell r="M1898">
            <v>1.079326</v>
          </cell>
          <cell r="N1898">
            <v>1.262664</v>
          </cell>
          <cell r="O1898">
            <v>53.914149932322509</v>
          </cell>
        </row>
        <row r="1899">
          <cell r="F1899">
            <v>324901</v>
          </cell>
          <cell r="G1899" t="str">
            <v xml:space="preserve">11 KV MADHURAM                </v>
          </cell>
          <cell r="H1899" t="str">
            <v>URBN</v>
          </cell>
          <cell r="I1899" t="str">
            <v>LT</v>
          </cell>
          <cell r="J1899">
            <v>7.51</v>
          </cell>
          <cell r="K1899">
            <v>8.5500000000000007</v>
          </cell>
          <cell r="L1899">
            <v>10.17638</v>
          </cell>
          <cell r="M1899">
            <v>9.3455820000000003</v>
          </cell>
          <cell r="N1899">
            <v>0.83079800000000004</v>
          </cell>
          <cell r="O1899">
            <v>8.1639836562706982</v>
          </cell>
        </row>
        <row r="1900">
          <cell r="F1900">
            <v>324902</v>
          </cell>
          <cell r="G1900" t="str">
            <v xml:space="preserve">11 KV VINAYAK                 </v>
          </cell>
          <cell r="H1900" t="str">
            <v>URBN</v>
          </cell>
          <cell r="I1900" t="str">
            <v>LT</v>
          </cell>
          <cell r="J1900">
            <v>7.36</v>
          </cell>
          <cell r="K1900">
            <v>10.51</v>
          </cell>
          <cell r="L1900">
            <v>8.0615570000000005</v>
          </cell>
          <cell r="M1900">
            <v>7.0239649999999996</v>
          </cell>
          <cell r="N1900">
            <v>1.0375920000000001</v>
          </cell>
          <cell r="O1900">
            <v>12.870863531697413</v>
          </cell>
        </row>
        <row r="1901">
          <cell r="F1901">
            <v>324903</v>
          </cell>
          <cell r="G1901" t="str">
            <v xml:space="preserve">11 KV KHODIYAR                </v>
          </cell>
          <cell r="H1901" t="str">
            <v>URBN</v>
          </cell>
          <cell r="I1901" t="str">
            <v>LT</v>
          </cell>
          <cell r="J1901">
            <v>13.48</v>
          </cell>
          <cell r="K1901">
            <v>17.239999999999998</v>
          </cell>
          <cell r="L1901">
            <v>3.6535730000000002</v>
          </cell>
          <cell r="M1901">
            <v>3.2802549999999999</v>
          </cell>
          <cell r="N1901">
            <v>0.37331799999999998</v>
          </cell>
          <cell r="O1901">
            <v>10.217888078327709</v>
          </cell>
        </row>
        <row r="1902">
          <cell r="F1902">
            <v>324904</v>
          </cell>
          <cell r="G1902" t="str">
            <v xml:space="preserve">11 KV GOJA                    </v>
          </cell>
          <cell r="H1902" t="str">
            <v>ADOM</v>
          </cell>
          <cell r="I1902" t="str">
            <v>LT</v>
          </cell>
          <cell r="J1902">
            <v>7.06</v>
          </cell>
          <cell r="K1902">
            <v>8.07</v>
          </cell>
          <cell r="L1902">
            <v>0.58226999999999995</v>
          </cell>
          <cell r="M1902">
            <v>0.71105499999999999</v>
          </cell>
          <cell r="N1902">
            <v>-0.12878500000000001</v>
          </cell>
          <cell r="O1902">
            <v>-22.117746062823088</v>
          </cell>
        </row>
        <row r="1903">
          <cell r="F1903">
            <v>324905</v>
          </cell>
          <cell r="G1903" t="str">
            <v xml:space="preserve">11 KV DELADVA                 </v>
          </cell>
          <cell r="H1903" t="str">
            <v>ADOM</v>
          </cell>
          <cell r="I1903" t="str">
            <v>LT</v>
          </cell>
          <cell r="J1903">
            <v>3.31</v>
          </cell>
          <cell r="K1903">
            <v>-27.31</v>
          </cell>
          <cell r="L1903">
            <v>7.4032000000000001E-2</v>
          </cell>
          <cell r="M1903">
            <v>0.25470799999999999</v>
          </cell>
          <cell r="N1903">
            <v>-0.180676</v>
          </cell>
          <cell r="O1903">
            <v>-244.05122109358115</v>
          </cell>
        </row>
        <row r="1904">
          <cell r="F1904">
            <v>325001</v>
          </cell>
          <cell r="G1904" t="str">
            <v xml:space="preserve">11 KV DIVED JGY               </v>
          </cell>
          <cell r="H1904" t="str">
            <v xml:space="preserve">JGY </v>
          </cell>
          <cell r="I1904" t="str">
            <v>LT</v>
          </cell>
          <cell r="J1904">
            <v>9.2799999999999994</v>
          </cell>
          <cell r="K1904">
            <v>26.41</v>
          </cell>
          <cell r="L1904">
            <v>3.6685400000000001</v>
          </cell>
          <cell r="M1904">
            <v>2.7460520000000002</v>
          </cell>
          <cell r="N1904">
            <v>0.92248799999999997</v>
          </cell>
          <cell r="O1904">
            <v>25.145916359096535</v>
          </cell>
        </row>
        <row r="1905">
          <cell r="F1905">
            <v>325002</v>
          </cell>
          <cell r="G1905" t="str">
            <v xml:space="preserve">11 KV MEH JGY                 </v>
          </cell>
          <cell r="H1905" t="str">
            <v xml:space="preserve">JGY </v>
          </cell>
          <cell r="I1905" t="str">
            <v>LT</v>
          </cell>
          <cell r="J1905">
            <v>12.28</v>
          </cell>
          <cell r="K1905">
            <v>36.020000000000003</v>
          </cell>
          <cell r="L1905">
            <v>3.6658900000000001</v>
          </cell>
          <cell r="M1905">
            <v>2.353971</v>
          </cell>
          <cell r="N1905">
            <v>1.3119190000000001</v>
          </cell>
          <cell r="O1905">
            <v>35.787189468314651</v>
          </cell>
        </row>
        <row r="1906">
          <cell r="F1906">
            <v>325003</v>
          </cell>
          <cell r="G1906" t="str">
            <v xml:space="preserve">11 KV DUNGERWADI AG           </v>
          </cell>
          <cell r="H1906" t="str">
            <v>ADOM</v>
          </cell>
          <cell r="I1906" t="str">
            <v>LT</v>
          </cell>
          <cell r="J1906">
            <v>11.11</v>
          </cell>
          <cell r="K1906">
            <v>-104.51</v>
          </cell>
          <cell r="L1906">
            <v>0.23441000000000001</v>
          </cell>
          <cell r="M1906">
            <v>0.53327599999999997</v>
          </cell>
          <cell r="N1906">
            <v>-0.29886600000000002</v>
          </cell>
          <cell r="O1906">
            <v>-127.49712043001578</v>
          </cell>
        </row>
        <row r="1907">
          <cell r="F1907">
            <v>325004</v>
          </cell>
          <cell r="G1907" t="str">
            <v xml:space="preserve">11 KV SURWADA AG              </v>
          </cell>
          <cell r="H1907" t="str">
            <v>ADOM</v>
          </cell>
          <cell r="I1907" t="str">
            <v>LT</v>
          </cell>
          <cell r="J1907">
            <v>9.84</v>
          </cell>
          <cell r="K1907">
            <v>-69.959999999999994</v>
          </cell>
          <cell r="L1907">
            <v>0.19825999999999999</v>
          </cell>
          <cell r="M1907">
            <v>0.33398600000000001</v>
          </cell>
          <cell r="N1907">
            <v>-0.13572600000000001</v>
          </cell>
          <cell r="O1907">
            <v>-68.458589730656712</v>
          </cell>
        </row>
        <row r="1908">
          <cell r="F1908">
            <v>325101</v>
          </cell>
          <cell r="G1908" t="str">
            <v xml:space="preserve">11 KV RAIGADH                 </v>
          </cell>
          <cell r="H1908" t="str">
            <v>ADOM</v>
          </cell>
          <cell r="I1908" t="str">
            <v>LT</v>
          </cell>
          <cell r="J1908">
            <v>7.09</v>
          </cell>
          <cell r="K1908">
            <v>32</v>
          </cell>
          <cell r="L1908">
            <v>0.42799999999999999</v>
          </cell>
          <cell r="M1908">
            <v>0.29447200000000001</v>
          </cell>
          <cell r="N1908">
            <v>0.13352800000000001</v>
          </cell>
          <cell r="O1908">
            <v>31.198130841121497</v>
          </cell>
        </row>
        <row r="1909">
          <cell r="F1909">
            <v>325102</v>
          </cell>
          <cell r="G1909" t="str">
            <v xml:space="preserve">11 KV CHUNAVADI               </v>
          </cell>
          <cell r="H1909" t="str">
            <v>ADOM</v>
          </cell>
          <cell r="I1909" t="str">
            <v>LT</v>
          </cell>
          <cell r="J1909">
            <v>7.21</v>
          </cell>
          <cell r="K1909">
            <v>47.52</v>
          </cell>
          <cell r="L1909">
            <v>0.45624999999999999</v>
          </cell>
          <cell r="M1909">
            <v>0.34375</v>
          </cell>
          <cell r="N1909">
            <v>0.1125</v>
          </cell>
          <cell r="O1909">
            <v>24.657534246575342</v>
          </cell>
        </row>
        <row r="1910">
          <cell r="F1910">
            <v>325103</v>
          </cell>
          <cell r="G1910" t="str">
            <v xml:space="preserve">11 KV PADAMDUNGARI            </v>
          </cell>
          <cell r="H1910" t="str">
            <v xml:space="preserve">JGY </v>
          </cell>
          <cell r="I1910" t="str">
            <v>LT</v>
          </cell>
          <cell r="J1910">
            <v>32.76</v>
          </cell>
          <cell r="K1910">
            <v>45.43</v>
          </cell>
          <cell r="L1910">
            <v>1.5270999999999999</v>
          </cell>
          <cell r="M1910">
            <v>0.68715199999999999</v>
          </cell>
          <cell r="N1910">
            <v>0.83994800000000003</v>
          </cell>
          <cell r="O1910">
            <v>55.002815794643439</v>
          </cell>
        </row>
        <row r="1911">
          <cell r="F1911">
            <v>325201</v>
          </cell>
          <cell r="G1911" t="str">
            <v xml:space="preserve">SUKHABARI                     </v>
          </cell>
          <cell r="H1911" t="str">
            <v xml:space="preserve">JGY </v>
          </cell>
          <cell r="I1911" t="str">
            <v>MX</v>
          </cell>
          <cell r="J1911">
            <v>15</v>
          </cell>
          <cell r="K1911">
            <v>60.61</v>
          </cell>
          <cell r="L1911">
            <v>4.6841999999999997</v>
          </cell>
          <cell r="M1911">
            <v>1.958577</v>
          </cell>
          <cell r="N1911">
            <v>2.7256230000000001</v>
          </cell>
          <cell r="O1911">
            <v>58.187588061995648</v>
          </cell>
        </row>
        <row r="1912">
          <cell r="F1912">
            <v>325202</v>
          </cell>
          <cell r="G1912" t="str">
            <v xml:space="preserve">KANSARIA                      </v>
          </cell>
          <cell r="H1912" t="str">
            <v>ADOM</v>
          </cell>
          <cell r="I1912" t="str">
            <v>MX</v>
          </cell>
          <cell r="J1912">
            <v>24.1</v>
          </cell>
          <cell r="K1912">
            <v>-7.33</v>
          </cell>
          <cell r="L1912">
            <v>0.65090999999999999</v>
          </cell>
          <cell r="M1912">
            <v>0.79517599999999999</v>
          </cell>
          <cell r="N1912">
            <v>-0.14426600000000001</v>
          </cell>
          <cell r="O1912">
            <v>-22.163739994776545</v>
          </cell>
        </row>
        <row r="1913">
          <cell r="F1913">
            <v>325203</v>
          </cell>
          <cell r="G1913" t="str">
            <v xml:space="preserve">DUBAL FALIYA                  </v>
          </cell>
          <cell r="H1913" t="str">
            <v xml:space="preserve">JGY </v>
          </cell>
          <cell r="I1913" t="str">
            <v>MX</v>
          </cell>
          <cell r="J1913">
            <v>7.9</v>
          </cell>
          <cell r="K1913">
            <v>64.69</v>
          </cell>
          <cell r="L1913">
            <v>3.3860000000000001</v>
          </cell>
          <cell r="M1913">
            <v>1.1609989999999999</v>
          </cell>
          <cell r="N1913">
            <v>2.2250009999999998</v>
          </cell>
          <cell r="O1913">
            <v>65.711783815711755</v>
          </cell>
        </row>
        <row r="1914">
          <cell r="F1914">
            <v>325204</v>
          </cell>
          <cell r="G1914" t="str">
            <v xml:space="preserve">UPSAL                         </v>
          </cell>
          <cell r="H1914" t="str">
            <v>ADOM</v>
          </cell>
          <cell r="I1914" t="str">
            <v>MX</v>
          </cell>
          <cell r="J1914">
            <v>12.3</v>
          </cell>
          <cell r="K1914">
            <v>37.020000000000003</v>
          </cell>
          <cell r="L1914">
            <v>0.75653999999999999</v>
          </cell>
          <cell r="M1914">
            <v>0.54894900000000002</v>
          </cell>
          <cell r="N1914">
            <v>0.207591</v>
          </cell>
          <cell r="O1914">
            <v>27.439527321754301</v>
          </cell>
        </row>
        <row r="1915">
          <cell r="F1915">
            <v>325205</v>
          </cell>
          <cell r="G1915" t="str">
            <v xml:space="preserve">TANUPADA                      </v>
          </cell>
          <cell r="H1915" t="str">
            <v xml:space="preserve">JGY </v>
          </cell>
          <cell r="I1915" t="str">
            <v>MX</v>
          </cell>
          <cell r="J1915">
            <v>9.3000000000000007</v>
          </cell>
          <cell r="K1915">
            <v>62.05</v>
          </cell>
          <cell r="L1915">
            <v>1.9854400000000001</v>
          </cell>
          <cell r="M1915">
            <v>0.97785200000000005</v>
          </cell>
          <cell r="N1915">
            <v>1.0075879999999999</v>
          </cell>
          <cell r="O1915">
            <v>50.748851639938756</v>
          </cell>
        </row>
        <row r="1916">
          <cell r="F1916">
            <v>325206</v>
          </cell>
          <cell r="G1916" t="str">
            <v xml:space="preserve">DUNGARPADA                    </v>
          </cell>
          <cell r="H1916" t="str">
            <v>ADOM</v>
          </cell>
          <cell r="I1916" t="str">
            <v>MX</v>
          </cell>
          <cell r="J1916">
            <v>13.1</v>
          </cell>
          <cell r="K1916">
            <v>-17.79</v>
          </cell>
          <cell r="L1916">
            <v>0.80318999999999996</v>
          </cell>
          <cell r="M1916">
            <v>0.96100399999999997</v>
          </cell>
          <cell r="N1916">
            <v>-0.15781400000000001</v>
          </cell>
          <cell r="O1916">
            <v>-19.648401997036817</v>
          </cell>
        </row>
        <row r="1917">
          <cell r="F1917">
            <v>325401</v>
          </cell>
          <cell r="G1917" t="str">
            <v xml:space="preserve">PUNI                          </v>
          </cell>
          <cell r="H1917" t="str">
            <v>ADOM</v>
          </cell>
          <cell r="I1917" t="str">
            <v>LT</v>
          </cell>
          <cell r="J1917">
            <v>14.1</v>
          </cell>
          <cell r="K1917">
            <v>-74.709999999999994</v>
          </cell>
          <cell r="L1917">
            <v>1.47851</v>
          </cell>
          <cell r="M1917">
            <v>1.8197350000000001</v>
          </cell>
          <cell r="N1917">
            <v>-0.341225</v>
          </cell>
          <cell r="O1917">
            <v>-23.078978160445313</v>
          </cell>
        </row>
        <row r="1918">
          <cell r="F1918">
            <v>325402</v>
          </cell>
          <cell r="G1918" t="str">
            <v xml:space="preserve">SADLAV                        </v>
          </cell>
          <cell r="H1918" t="str">
            <v xml:space="preserve">JGY </v>
          </cell>
          <cell r="I1918" t="str">
            <v>MX</v>
          </cell>
          <cell r="J1918">
            <v>9.48</v>
          </cell>
          <cell r="K1918">
            <v>19.309999999999999</v>
          </cell>
          <cell r="L1918">
            <v>5.2123499999999998</v>
          </cell>
          <cell r="M1918">
            <v>3.999085</v>
          </cell>
          <cell r="N1918">
            <v>1.213265</v>
          </cell>
          <cell r="O1918">
            <v>23.276736980440685</v>
          </cell>
        </row>
        <row r="1919">
          <cell r="F1919">
            <v>325403</v>
          </cell>
          <cell r="G1919" t="str">
            <v xml:space="preserve">BUTLAV                        </v>
          </cell>
          <cell r="H1919" t="str">
            <v>ADOM</v>
          </cell>
          <cell r="I1919" t="str">
            <v>LT</v>
          </cell>
          <cell r="J1919">
            <v>14.53</v>
          </cell>
          <cell r="K1919">
            <v>-35.15</v>
          </cell>
          <cell r="L1919">
            <v>0.67335999999999996</v>
          </cell>
          <cell r="M1919">
            <v>0.82364300000000001</v>
          </cell>
          <cell r="N1919">
            <v>-0.150283</v>
          </cell>
          <cell r="O1919">
            <v>-22.318373529761196</v>
          </cell>
        </row>
        <row r="1920">
          <cell r="F1920">
            <v>325404</v>
          </cell>
          <cell r="G1920" t="str">
            <v xml:space="preserve">MAHUDI                        </v>
          </cell>
          <cell r="H1920" t="str">
            <v xml:space="preserve">JGY </v>
          </cell>
          <cell r="I1920" t="str">
            <v>MX</v>
          </cell>
          <cell r="J1920">
            <v>7.87</v>
          </cell>
          <cell r="K1920">
            <v>23.49</v>
          </cell>
          <cell r="L1920">
            <v>3.8714</v>
          </cell>
          <cell r="M1920">
            <v>2.4888910000000002</v>
          </cell>
          <cell r="N1920">
            <v>1.382509</v>
          </cell>
          <cell r="O1920">
            <v>35.710828124192801</v>
          </cell>
        </row>
        <row r="1921">
          <cell r="F1921">
            <v>325501</v>
          </cell>
          <cell r="G1921" t="str">
            <v xml:space="preserve">11 KV SANIYA KANDE JGY        </v>
          </cell>
          <cell r="H1921" t="str">
            <v xml:space="preserve">JGY </v>
          </cell>
          <cell r="I1921" t="str">
            <v>LT</v>
          </cell>
          <cell r="J1921">
            <v>17.28</v>
          </cell>
          <cell r="K1921">
            <v>32.24</v>
          </cell>
          <cell r="L1921">
            <v>5.0964</v>
          </cell>
          <cell r="M1921">
            <v>3.496454</v>
          </cell>
          <cell r="N1921">
            <v>1.5999460000000001</v>
          </cell>
          <cell r="O1921">
            <v>31.393650419904247</v>
          </cell>
        </row>
        <row r="1922">
          <cell r="F1922">
            <v>325502</v>
          </cell>
          <cell r="G1922" t="str">
            <v xml:space="preserve">11 KV BONAND AG               </v>
          </cell>
          <cell r="H1922" t="str">
            <v>ADOM</v>
          </cell>
          <cell r="I1922" t="str">
            <v>LT</v>
          </cell>
          <cell r="J1922">
            <v>9.5500000000000007</v>
          </cell>
          <cell r="K1922">
            <v>-122.32</v>
          </cell>
          <cell r="L1922">
            <v>0.54930000000000001</v>
          </cell>
          <cell r="M1922">
            <v>0.87001099999999998</v>
          </cell>
          <cell r="N1922">
            <v>-0.32071100000000002</v>
          </cell>
          <cell r="O1922">
            <v>-58.385399599490263</v>
          </cell>
        </row>
        <row r="1923">
          <cell r="F1923">
            <v>325503</v>
          </cell>
          <cell r="G1923" t="str">
            <v xml:space="preserve">11 KV JAY RADHE JGY           </v>
          </cell>
          <cell r="H1923" t="str">
            <v xml:space="preserve">JGY </v>
          </cell>
          <cell r="I1923" t="str">
            <v>LT</v>
          </cell>
          <cell r="J1923">
            <v>17.88</v>
          </cell>
          <cell r="K1923">
            <v>17.829999999999998</v>
          </cell>
          <cell r="L1923">
            <v>4.4551999999999996</v>
          </cell>
          <cell r="M1923">
            <v>4.4135470000000003</v>
          </cell>
          <cell r="N1923">
            <v>4.1653000000000003E-2</v>
          </cell>
          <cell r="O1923">
            <v>0.93492996947387319</v>
          </cell>
        </row>
        <row r="1924">
          <cell r="F1924">
            <v>325601</v>
          </cell>
          <cell r="G1924" t="str">
            <v xml:space="preserve">22 KV DEVADH                  </v>
          </cell>
          <cell r="H1924" t="str">
            <v>URBN</v>
          </cell>
          <cell r="I1924" t="str">
            <v>MX</v>
          </cell>
          <cell r="J1924">
            <v>10.58</v>
          </cell>
          <cell r="K1924">
            <v>14.44</v>
          </cell>
          <cell r="L1924">
            <v>12.672800000000001</v>
          </cell>
          <cell r="M1924">
            <v>9.8554580000000005</v>
          </cell>
          <cell r="N1924">
            <v>2.817342</v>
          </cell>
          <cell r="O1924">
            <v>22.231409001956948</v>
          </cell>
        </row>
        <row r="1925">
          <cell r="F1925">
            <v>325602</v>
          </cell>
          <cell r="G1925" t="str">
            <v xml:space="preserve">22 KV VAIKUNTH                </v>
          </cell>
          <cell r="H1925" t="str">
            <v>URBN</v>
          </cell>
          <cell r="I1925" t="str">
            <v>MX</v>
          </cell>
          <cell r="J1925">
            <v>9.8800000000000008</v>
          </cell>
          <cell r="K1925">
            <v>6.15</v>
          </cell>
          <cell r="L1925">
            <v>11.077854</v>
          </cell>
          <cell r="M1925">
            <v>9.6633770000000005</v>
          </cell>
          <cell r="N1925">
            <v>1.414477</v>
          </cell>
          <cell r="O1925">
            <v>12.768510940837459</v>
          </cell>
        </row>
        <row r="1926">
          <cell r="F1926">
            <v>325701</v>
          </cell>
          <cell r="G1926" t="str">
            <v xml:space="preserve">11 KV MORTHAN JGY             </v>
          </cell>
          <cell r="H1926" t="str">
            <v xml:space="preserve">JGY </v>
          </cell>
          <cell r="I1926" t="str">
            <v>LT</v>
          </cell>
          <cell r="J1926">
            <v>16.43</v>
          </cell>
          <cell r="K1926">
            <v>14.43</v>
          </cell>
          <cell r="L1926">
            <v>3.01241</v>
          </cell>
          <cell r="M1926">
            <v>2.293123</v>
          </cell>
          <cell r="N1926">
            <v>0.71928700000000001</v>
          </cell>
          <cell r="O1926">
            <v>23.877460239476033</v>
          </cell>
        </row>
        <row r="1927">
          <cell r="F1927">
            <v>325702</v>
          </cell>
          <cell r="G1927" t="str">
            <v xml:space="preserve">11 KV KARAMLA JGY             </v>
          </cell>
          <cell r="H1927" t="str">
            <v xml:space="preserve">JGY </v>
          </cell>
          <cell r="I1927" t="str">
            <v>LT</v>
          </cell>
          <cell r="J1927">
            <v>18.350000000000001</v>
          </cell>
          <cell r="K1927">
            <v>12.03</v>
          </cell>
          <cell r="L1927">
            <v>2.3111999999999999</v>
          </cell>
          <cell r="M1927">
            <v>2.03748</v>
          </cell>
          <cell r="N1927">
            <v>0.27372000000000002</v>
          </cell>
          <cell r="O1927">
            <v>11.843198338525442</v>
          </cell>
        </row>
        <row r="1928">
          <cell r="F1928">
            <v>325704</v>
          </cell>
          <cell r="G1928" t="str">
            <v xml:space="preserve">11 KV ACHHARAN AG             </v>
          </cell>
          <cell r="H1928" t="str">
            <v>ADOM</v>
          </cell>
          <cell r="I1928" t="str">
            <v>LT</v>
          </cell>
          <cell r="J1928">
            <v>9.3000000000000007</v>
          </cell>
          <cell r="K1928">
            <v>0</v>
          </cell>
          <cell r="L1928">
            <v>0.45567999999999997</v>
          </cell>
          <cell r="M1928">
            <v>0.856958</v>
          </cell>
          <cell r="N1928">
            <v>-0.40127800000000002</v>
          </cell>
          <cell r="O1928">
            <v>-88.061358848314612</v>
          </cell>
        </row>
        <row r="1929">
          <cell r="F1929">
            <v>325705</v>
          </cell>
          <cell r="G1929" t="str">
            <v xml:space="preserve">11 KV SANDHIYER AG            </v>
          </cell>
          <cell r="H1929" t="str">
            <v>ADOM</v>
          </cell>
          <cell r="I1929" t="str">
            <v>LT</v>
          </cell>
          <cell r="J1929">
            <v>7.5</v>
          </cell>
          <cell r="K1929">
            <v>0</v>
          </cell>
          <cell r="L1929">
            <v>0.42763000000000001</v>
          </cell>
          <cell r="M1929">
            <v>0.906142</v>
          </cell>
          <cell r="N1929">
            <v>-0.47851199999999999</v>
          </cell>
          <cell r="O1929">
            <v>-111.89860393330683</v>
          </cell>
        </row>
        <row r="1930">
          <cell r="F1930">
            <v>325801</v>
          </cell>
          <cell r="G1930" t="str">
            <v xml:space="preserve">22 KV PITHAWALA               </v>
          </cell>
          <cell r="H1930" t="str">
            <v>INDU</v>
          </cell>
          <cell r="I1930" t="str">
            <v>MX</v>
          </cell>
          <cell r="J1930">
            <v>4.71</v>
          </cell>
          <cell r="K1930">
            <v>-0.25</v>
          </cell>
          <cell r="L1930">
            <v>7.001474</v>
          </cell>
          <cell r="M1930">
            <v>6.1063850000000004</v>
          </cell>
          <cell r="N1930">
            <v>0.89508900000000002</v>
          </cell>
          <cell r="O1930">
            <v>12.784293707296492</v>
          </cell>
        </row>
        <row r="1931">
          <cell r="F1931">
            <v>325802</v>
          </cell>
          <cell r="G1931" t="str">
            <v xml:space="preserve">22 KV AKASH BHUMI             </v>
          </cell>
          <cell r="H1931" t="str">
            <v>INDU</v>
          </cell>
          <cell r="I1931" t="str">
            <v>MX</v>
          </cell>
          <cell r="J1931">
            <v>4.2</v>
          </cell>
          <cell r="K1931">
            <v>0</v>
          </cell>
          <cell r="L1931">
            <v>5.6829159999999996</v>
          </cell>
          <cell r="M1931">
            <v>4.6718450000000002</v>
          </cell>
          <cell r="N1931">
            <v>1.0110710000000001</v>
          </cell>
          <cell r="O1931">
            <v>17.791412014536199</v>
          </cell>
        </row>
        <row r="1932">
          <cell r="F1932">
            <v>325803</v>
          </cell>
          <cell r="G1932" t="str">
            <v xml:space="preserve">22 KV SHALINI                 </v>
          </cell>
          <cell r="H1932" t="str">
            <v>INDU</v>
          </cell>
          <cell r="I1932" t="str">
            <v>LT</v>
          </cell>
          <cell r="J1932">
            <v>3.5</v>
          </cell>
          <cell r="K1932">
            <v>0</v>
          </cell>
          <cell r="L1932">
            <v>5.2819099999999999</v>
          </cell>
          <cell r="M1932">
            <v>4.3970359999999999</v>
          </cell>
          <cell r="N1932">
            <v>0.88487400000000005</v>
          </cell>
          <cell r="O1932">
            <v>16.752917031907018</v>
          </cell>
        </row>
        <row r="1933">
          <cell r="F1933">
            <v>325804</v>
          </cell>
          <cell r="G1933" t="str">
            <v xml:space="preserve">22 KV JALARAM NEW             </v>
          </cell>
          <cell r="H1933" t="str">
            <v>INDU</v>
          </cell>
          <cell r="I1933" t="str">
            <v>MX</v>
          </cell>
          <cell r="J1933">
            <v>4.6500000000000004</v>
          </cell>
          <cell r="K1933">
            <v>0</v>
          </cell>
          <cell r="L1933">
            <v>4.7943600000000002</v>
          </cell>
          <cell r="M1933">
            <v>4.2987500000000001</v>
          </cell>
          <cell r="N1933">
            <v>0.49560999999999999</v>
          </cell>
          <cell r="O1933">
            <v>10.337354725135368</v>
          </cell>
        </row>
        <row r="1934">
          <cell r="F1934">
            <v>325901</v>
          </cell>
          <cell r="G1934" t="str">
            <v xml:space="preserve">11 KV VALKAL                  </v>
          </cell>
          <cell r="H1934" t="str">
            <v>INDU</v>
          </cell>
          <cell r="I1934" t="str">
            <v>MX</v>
          </cell>
          <cell r="J1934">
            <v>4.67</v>
          </cell>
          <cell r="K1934">
            <v>4.38</v>
          </cell>
          <cell r="L1934">
            <v>6.5529460000000004</v>
          </cell>
          <cell r="M1934">
            <v>5.781644</v>
          </cell>
          <cell r="N1934">
            <v>0.77130200000000004</v>
          </cell>
          <cell r="O1934">
            <v>11.770309109826329</v>
          </cell>
        </row>
        <row r="1935">
          <cell r="F1935">
            <v>325902</v>
          </cell>
          <cell r="G1935" t="str">
            <v xml:space="preserve">11 KV JOTHAN                  </v>
          </cell>
          <cell r="H1935" t="str">
            <v xml:space="preserve">JGY </v>
          </cell>
          <cell r="I1935" t="str">
            <v>LT</v>
          </cell>
          <cell r="J1935">
            <v>10.06</v>
          </cell>
          <cell r="K1935">
            <v>13.75</v>
          </cell>
          <cell r="L1935">
            <v>0.83257499999999995</v>
          </cell>
          <cell r="M1935">
            <v>0.67118800000000001</v>
          </cell>
          <cell r="N1935">
            <v>0.161387</v>
          </cell>
          <cell r="O1935">
            <v>19.384079512356244</v>
          </cell>
        </row>
        <row r="1936">
          <cell r="F1936">
            <v>325903</v>
          </cell>
          <cell r="G1936" t="str">
            <v xml:space="preserve">11 KV NARTHAN                 </v>
          </cell>
          <cell r="H1936" t="str">
            <v xml:space="preserve">JGY </v>
          </cell>
          <cell r="I1936" t="str">
            <v>LT</v>
          </cell>
          <cell r="J1936">
            <v>14.12</v>
          </cell>
          <cell r="K1936">
            <v>9.08</v>
          </cell>
          <cell r="L1936">
            <v>1.9823440000000001</v>
          </cell>
          <cell r="M1936">
            <v>1.661483</v>
          </cell>
          <cell r="N1936">
            <v>0.32086100000000001</v>
          </cell>
          <cell r="O1936">
            <v>16.185939473673592</v>
          </cell>
        </row>
        <row r="1937">
          <cell r="F1937">
            <v>325904</v>
          </cell>
          <cell r="G1937" t="str">
            <v xml:space="preserve">11 KV OKHA                    </v>
          </cell>
          <cell r="H1937" t="str">
            <v>ADOM</v>
          </cell>
          <cell r="I1937" t="str">
            <v>LT</v>
          </cell>
          <cell r="J1937">
            <v>15</v>
          </cell>
          <cell r="K1937">
            <v>0</v>
          </cell>
          <cell r="L1937">
            <v>0.11421000000000001</v>
          </cell>
          <cell r="M1937">
            <v>2.4902000000000001E-2</v>
          </cell>
          <cell r="N1937">
            <v>8.9307999999999998E-2</v>
          </cell>
          <cell r="O1937">
            <v>78.196305052097017</v>
          </cell>
        </row>
        <row r="1938">
          <cell r="F1938">
            <v>326001</v>
          </cell>
          <cell r="G1938" t="str">
            <v xml:space="preserve">KHERLAV JGY                   </v>
          </cell>
          <cell r="H1938" t="str">
            <v xml:space="preserve">JGY </v>
          </cell>
          <cell r="I1938" t="str">
            <v>MX</v>
          </cell>
          <cell r="J1938">
            <v>22.17</v>
          </cell>
          <cell r="K1938">
            <v>27.54</v>
          </cell>
          <cell r="L1938">
            <v>0.62012999999999996</v>
          </cell>
          <cell r="M1938">
            <v>0.31420399999999998</v>
          </cell>
          <cell r="N1938">
            <v>0.30592599999999998</v>
          </cell>
          <cell r="O1938">
            <v>49.332559302081819</v>
          </cell>
        </row>
        <row r="1939">
          <cell r="F1939">
            <v>326002</v>
          </cell>
          <cell r="G1939" t="str">
            <v xml:space="preserve">KERPADA JGY                   </v>
          </cell>
          <cell r="H1939" t="str">
            <v xml:space="preserve">JGY </v>
          </cell>
          <cell r="I1939" t="str">
            <v>MX</v>
          </cell>
          <cell r="J1939">
            <v>5.94</v>
          </cell>
          <cell r="K1939">
            <v>30.82</v>
          </cell>
          <cell r="L1939">
            <v>2.34958</v>
          </cell>
          <cell r="M1939">
            <v>1.398992</v>
          </cell>
          <cell r="N1939">
            <v>0.95058799999999999</v>
          </cell>
          <cell r="O1939">
            <v>40.457783944364522</v>
          </cell>
        </row>
        <row r="1940">
          <cell r="F1940">
            <v>326003</v>
          </cell>
          <cell r="G1940" t="str">
            <v xml:space="preserve">BARAI AG                      </v>
          </cell>
          <cell r="H1940" t="str">
            <v>ADOM</v>
          </cell>
          <cell r="I1940" t="str">
            <v>MX</v>
          </cell>
          <cell r="J1940">
            <v>20.5</v>
          </cell>
          <cell r="K1940" t="str">
            <v>****.**</v>
          </cell>
          <cell r="L1940">
            <v>1.9349999999999999E-2</v>
          </cell>
          <cell r="M1940">
            <v>6.7117999999999997E-2</v>
          </cell>
          <cell r="N1940">
            <v>-4.7767999999999998E-2</v>
          </cell>
          <cell r="O1940">
            <v>-246.86304909560724</v>
          </cell>
        </row>
        <row r="1941">
          <cell r="F1941">
            <v>326004</v>
          </cell>
          <cell r="G1941" t="str">
            <v xml:space="preserve">BORDI FALIA AG                </v>
          </cell>
          <cell r="H1941" t="str">
            <v>ADOM</v>
          </cell>
          <cell r="I1941" t="str">
            <v>MX</v>
          </cell>
          <cell r="J1941">
            <v>20.6</v>
          </cell>
          <cell r="K1941">
            <v>-953.42</v>
          </cell>
          <cell r="L1941">
            <v>4.6460000000000001E-2</v>
          </cell>
          <cell r="M1941">
            <v>6.3283000000000006E-2</v>
          </cell>
          <cell r="N1941">
            <v>-1.6823000000000001E-2</v>
          </cell>
          <cell r="O1941">
            <v>-36.209642703400775</v>
          </cell>
        </row>
        <row r="1942">
          <cell r="F1942">
            <v>326101</v>
          </cell>
          <cell r="G1942" t="str">
            <v xml:space="preserve">PARVASA JGY                   </v>
          </cell>
          <cell r="H1942" t="str">
            <v xml:space="preserve">JGY </v>
          </cell>
          <cell r="I1942" t="str">
            <v>MX</v>
          </cell>
          <cell r="J1942">
            <v>12.02</v>
          </cell>
          <cell r="K1942">
            <v>49.39</v>
          </cell>
          <cell r="L1942">
            <v>5.2819700000000003</v>
          </cell>
          <cell r="M1942">
            <v>2.8350759999999999</v>
          </cell>
          <cell r="N1942">
            <v>2.4468939999999999</v>
          </cell>
          <cell r="O1942">
            <v>46.325405104534859</v>
          </cell>
        </row>
        <row r="1943">
          <cell r="F1943">
            <v>326102</v>
          </cell>
          <cell r="G1943" t="str">
            <v xml:space="preserve">ASMA JGY                      </v>
          </cell>
          <cell r="H1943" t="str">
            <v xml:space="preserve">JGY </v>
          </cell>
          <cell r="I1943" t="str">
            <v>MX</v>
          </cell>
          <cell r="J1943">
            <v>9.1999999999999993</v>
          </cell>
          <cell r="K1943">
            <v>46.4</v>
          </cell>
          <cell r="L1943">
            <v>1.40815</v>
          </cell>
          <cell r="M1943">
            <v>0.856406</v>
          </cell>
          <cell r="N1943">
            <v>0.55174400000000001</v>
          </cell>
          <cell r="O1943">
            <v>39.182189397436353</v>
          </cell>
        </row>
        <row r="1944">
          <cell r="F1944">
            <v>326103</v>
          </cell>
          <cell r="G1944" t="str">
            <v xml:space="preserve">KACHVAL AG                    </v>
          </cell>
          <cell r="H1944" t="str">
            <v>ADOM</v>
          </cell>
          <cell r="I1944" t="str">
            <v>MX</v>
          </cell>
          <cell r="J1944">
            <v>6.5</v>
          </cell>
          <cell r="K1944">
            <v>-63.64</v>
          </cell>
          <cell r="L1944">
            <v>0.23385</v>
          </cell>
          <cell r="M1944">
            <v>0.27587600000000001</v>
          </cell>
          <cell r="N1944">
            <v>-4.2026000000000001E-2</v>
          </cell>
          <cell r="O1944">
            <v>-17.971349155441523</v>
          </cell>
        </row>
        <row r="1945">
          <cell r="F1945">
            <v>326104</v>
          </cell>
          <cell r="G1945" t="str">
            <v xml:space="preserve">RABDI AG                      </v>
          </cell>
          <cell r="H1945" t="str">
            <v>ADOM</v>
          </cell>
          <cell r="I1945" t="str">
            <v>MX</v>
          </cell>
          <cell r="J1945">
            <v>25.5</v>
          </cell>
          <cell r="K1945">
            <v>6.11</v>
          </cell>
          <cell r="L1945">
            <v>0.12453</v>
          </cell>
          <cell r="M1945">
            <v>7.4524999999999994E-2</v>
          </cell>
          <cell r="N1945">
            <v>5.0005000000000001E-2</v>
          </cell>
          <cell r="O1945">
            <v>40.154982735083912</v>
          </cell>
        </row>
        <row r="1946">
          <cell r="F1946">
            <v>326201</v>
          </cell>
          <cell r="G1946" t="str">
            <v xml:space="preserve">11KV BORKUVA                  </v>
          </cell>
          <cell r="H1946" t="str">
            <v xml:space="preserve">JGY </v>
          </cell>
          <cell r="I1946" t="str">
            <v>LT</v>
          </cell>
          <cell r="J1946">
            <v>2.52</v>
          </cell>
          <cell r="K1946">
            <v>30.1</v>
          </cell>
          <cell r="L1946">
            <v>3.5625979999999999</v>
          </cell>
          <cell r="M1946">
            <v>2.0959370000000002</v>
          </cell>
          <cell r="N1946">
            <v>1.466661</v>
          </cell>
          <cell r="O1946">
            <v>41.168299089596971</v>
          </cell>
        </row>
        <row r="1947">
          <cell r="F1947">
            <v>326202</v>
          </cell>
          <cell r="G1947" t="str">
            <v xml:space="preserve">11KV TARSDAI                  </v>
          </cell>
          <cell r="H1947" t="str">
            <v>ADOM</v>
          </cell>
          <cell r="I1947" t="str">
            <v>LT</v>
          </cell>
          <cell r="J1947">
            <v>7.1</v>
          </cell>
          <cell r="K1947">
            <v>28.5</v>
          </cell>
          <cell r="L1947">
            <v>0.43145499999999998</v>
          </cell>
          <cell r="M1947">
            <v>0.30263200000000001</v>
          </cell>
          <cell r="N1947">
            <v>0.12882299999999999</v>
          </cell>
          <cell r="O1947">
            <v>29.857806723760298</v>
          </cell>
        </row>
        <row r="1948">
          <cell r="F1948">
            <v>326203</v>
          </cell>
          <cell r="G1948" t="str">
            <v xml:space="preserve">11KV KUKADZAR                 </v>
          </cell>
          <cell r="H1948" t="str">
            <v>ADOM</v>
          </cell>
          <cell r="I1948" t="str">
            <v>LT</v>
          </cell>
          <cell r="J1948">
            <v>7.62</v>
          </cell>
          <cell r="K1948">
            <v>22.28</v>
          </cell>
          <cell r="L1948">
            <v>0.61315399999999998</v>
          </cell>
          <cell r="M1948">
            <v>0.46910600000000002</v>
          </cell>
          <cell r="N1948">
            <v>0.14404800000000001</v>
          </cell>
          <cell r="O1948">
            <v>23.492956092596639</v>
          </cell>
        </row>
        <row r="1949">
          <cell r="F1949">
            <v>326204</v>
          </cell>
          <cell r="G1949" t="str">
            <v xml:space="preserve">11KV KALAGHAT                 </v>
          </cell>
          <cell r="H1949" t="str">
            <v>ADOM</v>
          </cell>
          <cell r="I1949" t="str">
            <v>LT</v>
          </cell>
          <cell r="J1949">
            <v>8.56</v>
          </cell>
          <cell r="K1949">
            <v>36.869999999999997</v>
          </cell>
          <cell r="L1949">
            <v>1.0233129999999999</v>
          </cell>
          <cell r="M1949">
            <v>0.69021100000000002</v>
          </cell>
          <cell r="N1949">
            <v>0.33310200000000001</v>
          </cell>
          <cell r="O1949">
            <v>32.551330824488694</v>
          </cell>
        </row>
        <row r="1950">
          <cell r="F1950">
            <v>326205</v>
          </cell>
          <cell r="G1950" t="str">
            <v xml:space="preserve">11KV CHAKVAN                  </v>
          </cell>
          <cell r="H1950" t="str">
            <v>ADOM</v>
          </cell>
          <cell r="I1950" t="str">
            <v>LT</v>
          </cell>
          <cell r="J1950">
            <v>8.84</v>
          </cell>
          <cell r="K1950">
            <v>70.72</v>
          </cell>
          <cell r="L1950">
            <v>1.067957</v>
          </cell>
          <cell r="M1950">
            <v>0.75152399999999997</v>
          </cell>
          <cell r="N1950">
            <v>0.31643300000000002</v>
          </cell>
          <cell r="O1950">
            <v>29.629751010574395</v>
          </cell>
        </row>
        <row r="1951">
          <cell r="F1951">
            <v>326301</v>
          </cell>
          <cell r="G1951" t="str">
            <v xml:space="preserve">VAHEVAL JGY                   </v>
          </cell>
          <cell r="H1951" t="str">
            <v xml:space="preserve">JGY </v>
          </cell>
          <cell r="I1951" t="str">
            <v>MX</v>
          </cell>
          <cell r="J1951">
            <v>8</v>
          </cell>
          <cell r="K1951">
            <v>42.09</v>
          </cell>
          <cell r="L1951">
            <v>4.8242000000000003</v>
          </cell>
          <cell r="M1951">
            <v>2.2298399999999998</v>
          </cell>
          <cell r="N1951">
            <v>2.59436</v>
          </cell>
          <cell r="O1951">
            <v>53.77803573649517</v>
          </cell>
        </row>
        <row r="1952">
          <cell r="F1952">
            <v>326302</v>
          </cell>
          <cell r="G1952" t="str">
            <v xml:space="preserve">KHAMBHALIYA JGY               </v>
          </cell>
          <cell r="H1952" t="str">
            <v xml:space="preserve">JGY </v>
          </cell>
          <cell r="I1952" t="str">
            <v>MX</v>
          </cell>
          <cell r="J1952">
            <v>8.5</v>
          </cell>
          <cell r="K1952">
            <v>36.21</v>
          </cell>
          <cell r="L1952">
            <v>2.26308</v>
          </cell>
          <cell r="M1952">
            <v>1.296656</v>
          </cell>
          <cell r="N1952">
            <v>0.96642399999999995</v>
          </cell>
          <cell r="O1952">
            <v>42.703925623486576</v>
          </cell>
        </row>
        <row r="1953">
          <cell r="F1953">
            <v>326303</v>
          </cell>
          <cell r="G1953" t="str">
            <v xml:space="preserve">NEW UMRA AG                   </v>
          </cell>
          <cell r="H1953" t="str">
            <v>ADOM</v>
          </cell>
          <cell r="I1953" t="str">
            <v>MX</v>
          </cell>
          <cell r="J1953">
            <v>14</v>
          </cell>
          <cell r="K1953">
            <v>0</v>
          </cell>
          <cell r="L1953">
            <v>2.0692400000000002</v>
          </cell>
          <cell r="M1953">
            <v>1.926903</v>
          </cell>
          <cell r="N1953">
            <v>0.14233699999999999</v>
          </cell>
          <cell r="O1953">
            <v>6.8787090912605597</v>
          </cell>
        </row>
        <row r="1954">
          <cell r="F1954">
            <v>326304</v>
          </cell>
          <cell r="G1954" t="str">
            <v xml:space="preserve">NEW SINDHAI AG                </v>
          </cell>
          <cell r="H1954" t="str">
            <v>ADOM</v>
          </cell>
          <cell r="I1954" t="str">
            <v>MX</v>
          </cell>
          <cell r="J1954">
            <v>10.9</v>
          </cell>
          <cell r="K1954">
            <v>0</v>
          </cell>
          <cell r="L1954">
            <v>1.0657000000000001</v>
          </cell>
          <cell r="M1954">
            <v>1.1709909999999999</v>
          </cell>
          <cell r="N1954">
            <v>-0.105291</v>
          </cell>
          <cell r="O1954">
            <v>-9.8799849863939198</v>
          </cell>
        </row>
        <row r="1955">
          <cell r="F1955">
            <v>326401</v>
          </cell>
          <cell r="G1955" t="str">
            <v xml:space="preserve">NAHULI                        </v>
          </cell>
          <cell r="H1955" t="str">
            <v xml:space="preserve">JGY </v>
          </cell>
          <cell r="I1955" t="str">
            <v>MX</v>
          </cell>
          <cell r="J1955">
            <v>11.21</v>
          </cell>
          <cell r="K1955">
            <v>0</v>
          </cell>
          <cell r="L1955">
            <v>2.94204</v>
          </cell>
          <cell r="M1955">
            <v>1.685953</v>
          </cell>
          <cell r="N1955">
            <v>1.256087</v>
          </cell>
          <cell r="O1955">
            <v>42.694422917431439</v>
          </cell>
        </row>
        <row r="1956">
          <cell r="F1956">
            <v>326402</v>
          </cell>
          <cell r="G1956" t="str">
            <v xml:space="preserve">MOHANGAM                      </v>
          </cell>
          <cell r="H1956" t="str">
            <v>ADOM</v>
          </cell>
          <cell r="I1956" t="str">
            <v>MX</v>
          </cell>
          <cell r="J1956">
            <v>17.260000000000002</v>
          </cell>
          <cell r="K1956">
            <v>100</v>
          </cell>
          <cell r="L1956">
            <v>1.771E-2</v>
          </cell>
          <cell r="M1956">
            <v>8.1400000000000005E-4</v>
          </cell>
          <cell r="N1956">
            <v>1.6896000000000001E-2</v>
          </cell>
          <cell r="O1956">
            <v>95.403726708074529</v>
          </cell>
        </row>
        <row r="1957">
          <cell r="F1957">
            <v>326404</v>
          </cell>
          <cell r="G1957" t="str">
            <v xml:space="preserve">KARAMBELE JGY                 </v>
          </cell>
          <cell r="H1957" t="str">
            <v xml:space="preserve">JGY </v>
          </cell>
          <cell r="I1957" t="str">
            <v>LT</v>
          </cell>
          <cell r="J1957">
            <v>9.8000000000000007</v>
          </cell>
          <cell r="K1957">
            <v>0</v>
          </cell>
          <cell r="L1957">
            <v>0</v>
          </cell>
          <cell r="M1957">
            <v>0</v>
          </cell>
          <cell r="N1957">
            <v>0</v>
          </cell>
          <cell r="O1957">
            <v>0</v>
          </cell>
        </row>
        <row r="1958">
          <cell r="F1958">
            <v>326501</v>
          </cell>
          <cell r="G1958" t="str">
            <v xml:space="preserve">11KV DEDVSAN                  </v>
          </cell>
          <cell r="H1958" t="str">
            <v xml:space="preserve">JGY </v>
          </cell>
          <cell r="I1958" t="str">
            <v>LT</v>
          </cell>
          <cell r="J1958">
            <v>10.61</v>
          </cell>
          <cell r="K1958">
            <v>44.06</v>
          </cell>
          <cell r="L1958">
            <v>2.7842500000000001</v>
          </cell>
          <cell r="M1958">
            <v>1.4185730000000001</v>
          </cell>
          <cell r="N1958">
            <v>1.365677</v>
          </cell>
          <cell r="O1958">
            <v>49.050085301248089</v>
          </cell>
        </row>
        <row r="1959">
          <cell r="F1959">
            <v>326502</v>
          </cell>
          <cell r="G1959" t="str">
            <v xml:space="preserve">11KV GHADOI                   </v>
          </cell>
          <cell r="H1959" t="str">
            <v xml:space="preserve">JGY </v>
          </cell>
          <cell r="I1959" t="str">
            <v>LT</v>
          </cell>
          <cell r="J1959">
            <v>5.31</v>
          </cell>
          <cell r="K1959">
            <v>27.15</v>
          </cell>
          <cell r="L1959">
            <v>1.19184</v>
          </cell>
          <cell r="M1959">
            <v>0.61496200000000001</v>
          </cell>
          <cell r="N1959">
            <v>0.576878</v>
          </cell>
          <cell r="O1959">
            <v>48.402302322459391</v>
          </cell>
        </row>
        <row r="1960">
          <cell r="F1960">
            <v>326503</v>
          </cell>
          <cell r="G1960" t="str">
            <v xml:space="preserve">11KV GOPLA                    </v>
          </cell>
          <cell r="H1960" t="str">
            <v>ADOM</v>
          </cell>
          <cell r="I1960" t="str">
            <v>LT</v>
          </cell>
          <cell r="J1960">
            <v>16.510000000000002</v>
          </cell>
          <cell r="K1960">
            <v>30.74</v>
          </cell>
          <cell r="L1960">
            <v>1.59989</v>
          </cell>
          <cell r="M1960">
            <v>1.178399</v>
          </cell>
          <cell r="N1960">
            <v>0.421491</v>
          </cell>
          <cell r="O1960">
            <v>26.344998718661909</v>
          </cell>
        </row>
        <row r="1961">
          <cell r="F1961">
            <v>326504</v>
          </cell>
          <cell r="G1961" t="str">
            <v xml:space="preserve">11KV BILAKHADI                </v>
          </cell>
          <cell r="H1961" t="str">
            <v>ADOM</v>
          </cell>
          <cell r="I1961" t="str">
            <v>LT</v>
          </cell>
          <cell r="J1961">
            <v>15.9</v>
          </cell>
          <cell r="K1961">
            <v>33.979999999999997</v>
          </cell>
          <cell r="L1961">
            <v>1.55935</v>
          </cell>
          <cell r="M1961">
            <v>1.0850109999999999</v>
          </cell>
          <cell r="N1961">
            <v>0.47433900000000001</v>
          </cell>
          <cell r="O1961">
            <v>30.41902074582358</v>
          </cell>
        </row>
        <row r="1962">
          <cell r="F1962">
            <v>326601</v>
          </cell>
          <cell r="G1962" t="str">
            <v xml:space="preserve">11KV VATSALYADHAM             </v>
          </cell>
          <cell r="H1962" t="str">
            <v xml:space="preserve">JGY </v>
          </cell>
          <cell r="I1962" t="str">
            <v>LT</v>
          </cell>
          <cell r="J1962">
            <v>12.35</v>
          </cell>
          <cell r="K1962">
            <v>25.94</v>
          </cell>
          <cell r="L1962">
            <v>3.555482</v>
          </cell>
          <cell r="M1962">
            <v>2.2897080000000001</v>
          </cell>
          <cell r="N1962">
            <v>1.265774</v>
          </cell>
          <cell r="O1962">
            <v>35.60063023803805</v>
          </cell>
        </row>
        <row r="1963">
          <cell r="F1963">
            <v>326602</v>
          </cell>
          <cell r="G1963" t="str">
            <v xml:space="preserve">11KV SEJVAD                   </v>
          </cell>
          <cell r="H1963" t="str">
            <v>ADOM</v>
          </cell>
          <cell r="I1963" t="str">
            <v>LT</v>
          </cell>
          <cell r="J1963">
            <v>7.99</v>
          </cell>
          <cell r="K1963">
            <v>-37.69</v>
          </cell>
          <cell r="L1963">
            <v>1.41858</v>
          </cell>
          <cell r="M1963">
            <v>1.3502510000000001</v>
          </cell>
          <cell r="N1963">
            <v>6.8329000000000001E-2</v>
          </cell>
          <cell r="O1963">
            <v>4.8167181265772818</v>
          </cell>
        </row>
        <row r="1964">
          <cell r="F1964">
            <v>326603</v>
          </cell>
          <cell r="G1964" t="str">
            <v xml:space="preserve">11KV MAHADEV                  </v>
          </cell>
          <cell r="H1964" t="str">
            <v>ADOM</v>
          </cell>
          <cell r="I1964" t="str">
            <v>LT</v>
          </cell>
          <cell r="J1964">
            <v>5.24</v>
          </cell>
          <cell r="K1964">
            <v>0</v>
          </cell>
          <cell r="L1964">
            <v>1.1731799999999999</v>
          </cell>
          <cell r="M1964">
            <v>1.5942419999999999</v>
          </cell>
          <cell r="N1964">
            <v>-0.42106199999999999</v>
          </cell>
          <cell r="O1964">
            <v>-35.890656165294331</v>
          </cell>
        </row>
        <row r="1965">
          <cell r="F1965">
            <v>326604</v>
          </cell>
          <cell r="G1965" t="str">
            <v xml:space="preserve">11KV KARCHKA                  </v>
          </cell>
          <cell r="H1965" t="str">
            <v>ADOM</v>
          </cell>
          <cell r="I1965" t="str">
            <v>LT</v>
          </cell>
          <cell r="J1965">
            <v>11.2</v>
          </cell>
          <cell r="K1965">
            <v>0</v>
          </cell>
          <cell r="L1965">
            <v>1.5159199999999999</v>
          </cell>
          <cell r="M1965">
            <v>1.112187</v>
          </cell>
          <cell r="N1965">
            <v>0.40373300000000001</v>
          </cell>
          <cell r="O1965">
            <v>26.632869808433163</v>
          </cell>
        </row>
        <row r="1966">
          <cell r="F1966">
            <v>326701</v>
          </cell>
          <cell r="G1966" t="str">
            <v xml:space="preserve">11KV MALIBA                   </v>
          </cell>
          <cell r="H1966" t="str">
            <v>INDU</v>
          </cell>
          <cell r="I1966" t="str">
            <v>LT</v>
          </cell>
          <cell r="J1966">
            <v>3.25</v>
          </cell>
          <cell r="K1966">
            <v>0</v>
          </cell>
          <cell r="L1966">
            <v>0</v>
          </cell>
          <cell r="M1966">
            <v>0</v>
          </cell>
          <cell r="N1966">
            <v>0</v>
          </cell>
          <cell r="O1966">
            <v>0</v>
          </cell>
        </row>
        <row r="1967">
          <cell r="F1967">
            <v>326702</v>
          </cell>
          <cell r="G1967" t="str">
            <v xml:space="preserve">11KV GOJI                     </v>
          </cell>
          <cell r="H1967" t="str">
            <v xml:space="preserve">JGY </v>
          </cell>
          <cell r="I1967" t="str">
            <v>LT</v>
          </cell>
          <cell r="J1967">
            <v>1</v>
          </cell>
          <cell r="K1967">
            <v>0</v>
          </cell>
          <cell r="L1967">
            <v>0</v>
          </cell>
          <cell r="M1967">
            <v>0</v>
          </cell>
          <cell r="N1967">
            <v>0</v>
          </cell>
          <cell r="O1967">
            <v>0</v>
          </cell>
        </row>
        <row r="1968">
          <cell r="F1968">
            <v>326801</v>
          </cell>
          <cell r="G1968" t="str">
            <v xml:space="preserve">11 KV KHATAAMBA JGY           </v>
          </cell>
          <cell r="H1968" t="str">
            <v xml:space="preserve">JGY </v>
          </cell>
          <cell r="I1968" t="str">
            <v>LT</v>
          </cell>
          <cell r="J1968">
            <v>13</v>
          </cell>
          <cell r="K1968">
            <v>0</v>
          </cell>
          <cell r="L1968">
            <v>0.59123000000000003</v>
          </cell>
          <cell r="M1968">
            <v>0.31183899999999998</v>
          </cell>
          <cell r="N1968">
            <v>0.279391</v>
          </cell>
          <cell r="O1968">
            <v>47.255890262672736</v>
          </cell>
        </row>
        <row r="1969">
          <cell r="F1969">
            <v>326802</v>
          </cell>
          <cell r="G1969" t="str">
            <v xml:space="preserve">11 KV CHATMUDI AG             </v>
          </cell>
          <cell r="H1969" t="str">
            <v>ADOM</v>
          </cell>
          <cell r="I1969" t="str">
            <v>LT</v>
          </cell>
          <cell r="J1969">
            <v>16</v>
          </cell>
          <cell r="K1969">
            <v>0</v>
          </cell>
          <cell r="L1969">
            <v>0.10742</v>
          </cell>
          <cell r="M1969">
            <v>9.7812999999999997E-2</v>
          </cell>
          <cell r="N1969">
            <v>9.6069999999999992E-3</v>
          </cell>
          <cell r="O1969">
            <v>8.9433997393409044</v>
          </cell>
        </row>
        <row r="1970">
          <cell r="F1970">
            <v>326803</v>
          </cell>
          <cell r="G1970" t="str">
            <v xml:space="preserve">11 KV BIAF JGY                </v>
          </cell>
          <cell r="H1970" t="str">
            <v xml:space="preserve">JGY </v>
          </cell>
          <cell r="I1970" t="str">
            <v>LT</v>
          </cell>
          <cell r="J1970">
            <v>14</v>
          </cell>
          <cell r="K1970">
            <v>0</v>
          </cell>
          <cell r="L1970">
            <v>1.5088200000000001</v>
          </cell>
          <cell r="M1970">
            <v>1.1580490000000001</v>
          </cell>
          <cell r="N1970">
            <v>0.350771</v>
          </cell>
          <cell r="O1970">
            <v>23.248034888190773</v>
          </cell>
        </row>
        <row r="1971">
          <cell r="F1971">
            <v>326804</v>
          </cell>
          <cell r="G1971" t="str">
            <v xml:space="preserve">11 KV GANGPUR AG              </v>
          </cell>
          <cell r="H1971" t="str">
            <v>ADOM</v>
          </cell>
          <cell r="I1971" t="str">
            <v>LT</v>
          </cell>
          <cell r="J1971">
            <v>15</v>
          </cell>
          <cell r="K1971">
            <v>0</v>
          </cell>
          <cell r="L1971">
            <v>0.37613999999999997</v>
          </cell>
          <cell r="M1971">
            <v>0.56121699999999997</v>
          </cell>
          <cell r="N1971">
            <v>-0.18507699999999999</v>
          </cell>
          <cell r="O1971">
            <v>-49.204285638326155</v>
          </cell>
        </row>
        <row r="1972">
          <cell r="F1972">
            <v>326901</v>
          </cell>
          <cell r="G1972" t="str">
            <v xml:space="preserve">11 KV MANKUNIYA JGY           </v>
          </cell>
          <cell r="H1972" t="str">
            <v xml:space="preserve">JGY </v>
          </cell>
          <cell r="I1972" t="str">
            <v>LT</v>
          </cell>
          <cell r="J1972">
            <v>13</v>
          </cell>
          <cell r="K1972">
            <v>0</v>
          </cell>
          <cell r="L1972">
            <v>1.699365</v>
          </cell>
          <cell r="M1972">
            <v>0.26360699999999998</v>
          </cell>
          <cell r="N1972">
            <v>1.4357580000000001</v>
          </cell>
          <cell r="O1972">
            <v>84.487911661120478</v>
          </cell>
        </row>
        <row r="1973">
          <cell r="F1973">
            <v>326902</v>
          </cell>
          <cell r="G1973" t="str">
            <v xml:space="preserve">11 KV VANGAN AG               </v>
          </cell>
          <cell r="H1973" t="str">
            <v>ADOM</v>
          </cell>
          <cell r="I1973" t="str">
            <v>LT</v>
          </cell>
          <cell r="J1973">
            <v>16</v>
          </cell>
          <cell r="K1973">
            <v>0</v>
          </cell>
          <cell r="L1973">
            <v>0.23558100000000001</v>
          </cell>
          <cell r="M1973">
            <v>0.27666200000000002</v>
          </cell>
          <cell r="N1973">
            <v>-4.1080999999999999E-2</v>
          </cell>
          <cell r="O1973">
            <v>-17.438163519129301</v>
          </cell>
        </row>
        <row r="1974">
          <cell r="F1974">
            <v>326903</v>
          </cell>
          <cell r="G1974" t="str">
            <v xml:space="preserve">11 KV KHAMBHLA JGY            </v>
          </cell>
          <cell r="H1974" t="str">
            <v xml:space="preserve">JGY </v>
          </cell>
          <cell r="I1974" t="str">
            <v>LT</v>
          </cell>
          <cell r="J1974">
            <v>14</v>
          </cell>
          <cell r="K1974">
            <v>0</v>
          </cell>
          <cell r="L1974">
            <v>0.941353</v>
          </cell>
          <cell r="M1974">
            <v>0.304782</v>
          </cell>
          <cell r="N1974">
            <v>0.636571</v>
          </cell>
          <cell r="O1974">
            <v>67.622985213835832</v>
          </cell>
        </row>
        <row r="1975">
          <cell r="F1975">
            <v>326904</v>
          </cell>
          <cell r="G1975" t="str">
            <v xml:space="preserve">11 KV LIMBARFALIYA AG         </v>
          </cell>
          <cell r="H1975" t="str">
            <v>ADOM</v>
          </cell>
          <cell r="I1975" t="str">
            <v>LT</v>
          </cell>
          <cell r="J1975">
            <v>15</v>
          </cell>
          <cell r="K1975">
            <v>0</v>
          </cell>
          <cell r="L1975">
            <v>0.2117</v>
          </cell>
          <cell r="M1975">
            <v>0.22692200000000001</v>
          </cell>
          <cell r="N1975">
            <v>-1.5221999999999999E-2</v>
          </cell>
          <cell r="O1975">
            <v>-7.1903637222484651</v>
          </cell>
        </row>
        <row r="1976">
          <cell r="F1976">
            <v>327001</v>
          </cell>
          <cell r="G1976" t="str">
            <v xml:space="preserve">11 KV SAFI VILA JGY           </v>
          </cell>
          <cell r="H1976" t="str">
            <v xml:space="preserve">JGY </v>
          </cell>
          <cell r="I1976" t="str">
            <v>LT</v>
          </cell>
          <cell r="J1976">
            <v>15.1</v>
          </cell>
          <cell r="K1976">
            <v>0</v>
          </cell>
          <cell r="L1976">
            <v>0</v>
          </cell>
          <cell r="M1976">
            <v>0</v>
          </cell>
          <cell r="N1976">
            <v>0</v>
          </cell>
          <cell r="O1976">
            <v>0</v>
          </cell>
        </row>
        <row r="1977">
          <cell r="F1977">
            <v>327002</v>
          </cell>
          <cell r="G1977" t="str">
            <v xml:space="preserve">11 KV PAR FALIYA JGY          </v>
          </cell>
          <cell r="H1977" t="str">
            <v xml:space="preserve">JGY </v>
          </cell>
          <cell r="I1977" t="str">
            <v>LT</v>
          </cell>
          <cell r="J1977">
            <v>15.1</v>
          </cell>
          <cell r="K1977">
            <v>0</v>
          </cell>
          <cell r="L1977">
            <v>0</v>
          </cell>
          <cell r="M1977">
            <v>0</v>
          </cell>
          <cell r="N1977">
            <v>0</v>
          </cell>
          <cell r="O1977">
            <v>0</v>
          </cell>
        </row>
        <row r="1978">
          <cell r="F1978">
            <v>327101</v>
          </cell>
          <cell r="G1978" t="str">
            <v xml:space="preserve">BORSI JGY                     </v>
          </cell>
          <cell r="H1978" t="str">
            <v xml:space="preserve">JGY </v>
          </cell>
          <cell r="I1978" t="str">
            <v>LT</v>
          </cell>
          <cell r="J1978">
            <v>7.58</v>
          </cell>
          <cell r="K1978">
            <v>0</v>
          </cell>
          <cell r="L1978">
            <v>0.35623100000000002</v>
          </cell>
          <cell r="M1978">
            <v>0.357547</v>
          </cell>
          <cell r="N1978">
            <v>-1.3159999999999999E-3</v>
          </cell>
          <cell r="O1978">
            <v>-0.36942321134320144</v>
          </cell>
        </row>
        <row r="1979">
          <cell r="F1979">
            <v>327102</v>
          </cell>
          <cell r="G1979" t="str">
            <v xml:space="preserve">HELISH JGY                    </v>
          </cell>
          <cell r="H1979" t="str">
            <v xml:space="preserve">JGY </v>
          </cell>
          <cell r="I1979" t="str">
            <v>LT</v>
          </cell>
          <cell r="J1979">
            <v>7.8</v>
          </cell>
          <cell r="K1979">
            <v>0</v>
          </cell>
          <cell r="L1979">
            <v>0.35985099999999998</v>
          </cell>
          <cell r="M1979">
            <v>0.330924</v>
          </cell>
          <cell r="N1979">
            <v>2.8927000000000001E-2</v>
          </cell>
          <cell r="O1979">
            <v>8.0386048670144028</v>
          </cell>
        </row>
        <row r="1980">
          <cell r="F1980">
            <v>327103</v>
          </cell>
          <cell r="G1980" t="str">
            <v xml:space="preserve">MODI RESORT JGY               </v>
          </cell>
          <cell r="H1980" t="str">
            <v xml:space="preserve">JGY </v>
          </cell>
          <cell r="I1980" t="str">
            <v>LT</v>
          </cell>
          <cell r="J1980">
            <v>7.5</v>
          </cell>
          <cell r="K1980">
            <v>0</v>
          </cell>
          <cell r="L1980">
            <v>0.54356199999999999</v>
          </cell>
          <cell r="M1980">
            <v>0.67655200000000004</v>
          </cell>
          <cell r="N1980">
            <v>-0.13299</v>
          </cell>
          <cell r="O1980">
            <v>-24.466390218595119</v>
          </cell>
        </row>
        <row r="1981">
          <cell r="F1981">
            <v>327201</v>
          </cell>
          <cell r="G1981" t="str">
            <v xml:space="preserve">CHAKKARIA JGY                 </v>
          </cell>
          <cell r="H1981" t="str">
            <v xml:space="preserve">JGY </v>
          </cell>
          <cell r="I1981" t="str">
            <v>MX</v>
          </cell>
          <cell r="J1981">
            <v>11.8</v>
          </cell>
          <cell r="K1981">
            <v>0</v>
          </cell>
          <cell r="L1981">
            <v>0.35116000000000003</v>
          </cell>
          <cell r="M1981">
            <v>0.177676</v>
          </cell>
          <cell r="N1981">
            <v>0.173484</v>
          </cell>
          <cell r="O1981">
            <v>49.403121084405967</v>
          </cell>
        </row>
        <row r="1982">
          <cell r="F1982">
            <v>327202</v>
          </cell>
          <cell r="G1982" t="str">
            <v xml:space="preserve">RAJPORE AG                    </v>
          </cell>
          <cell r="H1982" t="str">
            <v>ADOM</v>
          </cell>
          <cell r="I1982" t="str">
            <v>LT</v>
          </cell>
          <cell r="J1982">
            <v>8.5</v>
          </cell>
          <cell r="K1982">
            <v>0</v>
          </cell>
          <cell r="L1982">
            <v>0.21401000000000001</v>
          </cell>
          <cell r="M1982">
            <v>0.117409</v>
          </cell>
          <cell r="N1982">
            <v>9.6601000000000006E-2</v>
          </cell>
          <cell r="O1982">
            <v>45.138544927807111</v>
          </cell>
        </row>
        <row r="1983">
          <cell r="F1983">
            <v>327301</v>
          </cell>
          <cell r="G1983" t="str">
            <v xml:space="preserve">MANEKPORE JGY                 </v>
          </cell>
          <cell r="H1983" t="str">
            <v xml:space="preserve">JGY </v>
          </cell>
          <cell r="I1983" t="str">
            <v>MX</v>
          </cell>
          <cell r="J1983">
            <v>19.350000000000001</v>
          </cell>
          <cell r="K1983">
            <v>0</v>
          </cell>
          <cell r="L1983">
            <v>1.1474</v>
          </cell>
          <cell r="M1983">
            <v>0.51851999999999998</v>
          </cell>
          <cell r="N1983">
            <v>0.62887999999999999</v>
          </cell>
          <cell r="O1983">
            <v>54.809133693568064</v>
          </cell>
        </row>
        <row r="1984">
          <cell r="F1984">
            <v>327302</v>
          </cell>
          <cell r="G1984" t="str">
            <v xml:space="preserve">NEW AHOO JGY                  </v>
          </cell>
          <cell r="H1984" t="str">
            <v xml:space="preserve">JGY </v>
          </cell>
          <cell r="I1984" t="str">
            <v>MX</v>
          </cell>
          <cell r="J1984">
            <v>21.18</v>
          </cell>
          <cell r="K1984">
            <v>0</v>
          </cell>
          <cell r="L1984">
            <v>0.80420000000000003</v>
          </cell>
          <cell r="M1984">
            <v>0.31607299999999999</v>
          </cell>
          <cell r="N1984">
            <v>0.48812699999999998</v>
          </cell>
          <cell r="O1984">
            <v>60.697214623228049</v>
          </cell>
        </row>
        <row r="1985">
          <cell r="F1985">
            <v>327303</v>
          </cell>
          <cell r="G1985" t="str">
            <v xml:space="preserve">DHODIPADA AG                  </v>
          </cell>
          <cell r="H1985" t="str">
            <v>ADOM</v>
          </cell>
          <cell r="I1985" t="str">
            <v>LT</v>
          </cell>
          <cell r="J1985">
            <v>18.79</v>
          </cell>
          <cell r="K1985">
            <v>0</v>
          </cell>
          <cell r="L1985">
            <v>1.0999999999999999E-2</v>
          </cell>
          <cell r="M1985">
            <v>3.1364999999999997E-2</v>
          </cell>
          <cell r="N1985">
            <v>-2.0365000000000001E-2</v>
          </cell>
          <cell r="O1985">
            <v>-185.13636363636363</v>
          </cell>
        </row>
        <row r="1986">
          <cell r="F1986">
            <v>327304</v>
          </cell>
          <cell r="G1986" t="str">
            <v xml:space="preserve">NEW NARGOL AG                 </v>
          </cell>
          <cell r="H1986" t="str">
            <v>ADOM</v>
          </cell>
          <cell r="I1986" t="str">
            <v>LT</v>
          </cell>
          <cell r="J1986">
            <v>19.5</v>
          </cell>
          <cell r="K1986">
            <v>0</v>
          </cell>
          <cell r="L1986">
            <v>2.41E-2</v>
          </cell>
          <cell r="M1986">
            <v>3.1150000000000001E-2</v>
          </cell>
          <cell r="N1986">
            <v>-7.0499999999999998E-3</v>
          </cell>
          <cell r="O1986">
            <v>-29.25311203319502</v>
          </cell>
        </row>
        <row r="1987">
          <cell r="F1987">
            <v>327305</v>
          </cell>
          <cell r="G1987" t="str">
            <v xml:space="preserve">APAR IND                      </v>
          </cell>
          <cell r="H1987" t="str">
            <v>INDU</v>
          </cell>
          <cell r="I1987" t="str">
            <v>LT</v>
          </cell>
          <cell r="J1987">
            <v>2.36</v>
          </cell>
          <cell r="K1987">
            <v>0</v>
          </cell>
          <cell r="L1987">
            <v>0</v>
          </cell>
          <cell r="M1987">
            <v>0</v>
          </cell>
          <cell r="N1987">
            <v>0</v>
          </cell>
          <cell r="O1987">
            <v>0</v>
          </cell>
        </row>
        <row r="1988">
          <cell r="F1988">
            <v>327306</v>
          </cell>
          <cell r="G1988" t="str">
            <v xml:space="preserve">KRS IND                       </v>
          </cell>
          <cell r="H1988" t="str">
            <v>INDU</v>
          </cell>
          <cell r="I1988" t="str">
            <v>LT</v>
          </cell>
          <cell r="J1988">
            <v>1.87</v>
          </cell>
          <cell r="K1988">
            <v>0</v>
          </cell>
          <cell r="L1988">
            <v>0</v>
          </cell>
          <cell r="M1988">
            <v>0</v>
          </cell>
          <cell r="N1988">
            <v>0</v>
          </cell>
          <cell r="O1988">
            <v>0</v>
          </cell>
        </row>
        <row r="1989">
          <cell r="F1989">
            <v>327401</v>
          </cell>
          <cell r="G1989" t="str">
            <v xml:space="preserve">GAURI JGY                     </v>
          </cell>
          <cell r="H1989" t="str">
            <v xml:space="preserve">JGY </v>
          </cell>
          <cell r="I1989" t="str">
            <v>MX</v>
          </cell>
          <cell r="J1989">
            <v>2.84</v>
          </cell>
          <cell r="K1989">
            <v>0</v>
          </cell>
          <cell r="L1989">
            <v>0.19222</v>
          </cell>
          <cell r="M1989">
            <v>0.177176</v>
          </cell>
          <cell r="N1989">
            <v>1.5044E-2</v>
          </cell>
          <cell r="O1989">
            <v>7.8264488606804701</v>
          </cell>
        </row>
        <row r="1990">
          <cell r="F1990">
            <v>327402</v>
          </cell>
          <cell r="G1990" t="str">
            <v xml:space="preserve">CHIMANPADA AG                 </v>
          </cell>
          <cell r="H1990" t="str">
            <v>ADOM</v>
          </cell>
          <cell r="I1990" t="str">
            <v>LT</v>
          </cell>
          <cell r="J1990">
            <v>1.98</v>
          </cell>
          <cell r="K1990">
            <v>0</v>
          </cell>
          <cell r="L1990">
            <v>0.10063999999999999</v>
          </cell>
          <cell r="M1990">
            <v>0.13462199999999999</v>
          </cell>
          <cell r="N1990">
            <v>-3.3981999999999998E-2</v>
          </cell>
          <cell r="O1990">
            <v>-33.765898251192368</v>
          </cell>
        </row>
        <row r="1991">
          <cell r="F1991">
            <v>327403</v>
          </cell>
          <cell r="G1991" t="str">
            <v xml:space="preserve">TORANVERA JGY                 </v>
          </cell>
          <cell r="H1991" t="str">
            <v xml:space="preserve">JGY </v>
          </cell>
          <cell r="I1991" t="str">
            <v>MX</v>
          </cell>
          <cell r="J1991">
            <v>6.4</v>
          </cell>
          <cell r="K1991">
            <v>0</v>
          </cell>
          <cell r="L1991">
            <v>0.43765999999999999</v>
          </cell>
          <cell r="M1991">
            <v>1.0139999999999999E-3</v>
          </cell>
          <cell r="N1991">
            <v>0.43664599999999998</v>
          </cell>
          <cell r="O1991">
            <v>99.768313302563641</v>
          </cell>
        </row>
        <row r="1992">
          <cell r="F1992">
            <v>327404</v>
          </cell>
          <cell r="G1992" t="str">
            <v xml:space="preserve">JAMANPADA AG                  </v>
          </cell>
          <cell r="H1992" t="str">
            <v>ADOM</v>
          </cell>
          <cell r="I1992" t="str">
            <v>LT</v>
          </cell>
          <cell r="J1992">
            <v>4.7</v>
          </cell>
          <cell r="K1992">
            <v>0</v>
          </cell>
          <cell r="L1992">
            <v>9.8760000000000001E-2</v>
          </cell>
          <cell r="M1992">
            <v>1.0877E-2</v>
          </cell>
          <cell r="N1992">
            <v>8.7883000000000003E-2</v>
          </cell>
          <cell r="O1992">
            <v>88.986431753746459</v>
          </cell>
        </row>
        <row r="1993">
          <cell r="F1993">
            <v>327501</v>
          </cell>
          <cell r="G1993" t="str">
            <v xml:space="preserve">11KV PATHAKVADI               </v>
          </cell>
          <cell r="H1993" t="str">
            <v xml:space="preserve">JGY </v>
          </cell>
          <cell r="I1993" t="str">
            <v>LT</v>
          </cell>
          <cell r="J1993">
            <v>11.2</v>
          </cell>
          <cell r="K1993">
            <v>0</v>
          </cell>
          <cell r="L1993">
            <v>0.91576999999999997</v>
          </cell>
          <cell r="M1993">
            <v>0.36427900000000002</v>
          </cell>
          <cell r="N1993">
            <v>0.55149099999999995</v>
          </cell>
          <cell r="O1993">
            <v>60.221562182644114</v>
          </cell>
        </row>
        <row r="1994">
          <cell r="F1994">
            <v>327502</v>
          </cell>
          <cell r="G1994" t="str">
            <v xml:space="preserve">11KV KOSAMKUVA                </v>
          </cell>
          <cell r="H1994" t="str">
            <v xml:space="preserve">JGY </v>
          </cell>
          <cell r="I1994" t="str">
            <v>LT</v>
          </cell>
          <cell r="J1994">
            <v>10.47</v>
          </cell>
          <cell r="K1994">
            <v>0</v>
          </cell>
          <cell r="L1994">
            <v>0.48299999999999998</v>
          </cell>
          <cell r="M1994">
            <v>0.14206099999999999</v>
          </cell>
          <cell r="N1994">
            <v>0.34093899999999999</v>
          </cell>
          <cell r="O1994">
            <v>70.587784679089026</v>
          </cell>
        </row>
        <row r="1995">
          <cell r="F1995">
            <v>327503</v>
          </cell>
          <cell r="G1995" t="str">
            <v xml:space="preserve">11KV GARPANI                  </v>
          </cell>
          <cell r="H1995" t="str">
            <v>ADOM</v>
          </cell>
          <cell r="I1995" t="str">
            <v>LT</v>
          </cell>
          <cell r="J1995">
            <v>13.36</v>
          </cell>
          <cell r="K1995">
            <v>0</v>
          </cell>
          <cell r="L1995">
            <v>1.4290419999999999</v>
          </cell>
          <cell r="M1995">
            <v>1.1284289999999999</v>
          </cell>
          <cell r="N1995">
            <v>0.30061300000000002</v>
          </cell>
          <cell r="O1995">
            <v>21.035980747941629</v>
          </cell>
        </row>
        <row r="1996">
          <cell r="F1996">
            <v>327504</v>
          </cell>
          <cell r="G1996" t="str">
            <v xml:space="preserve">11KV KAKADVA                  </v>
          </cell>
          <cell r="H1996" t="str">
            <v>ADOM</v>
          </cell>
          <cell r="I1996" t="str">
            <v>LT</v>
          </cell>
          <cell r="J1996">
            <v>14.25</v>
          </cell>
          <cell r="K1996">
            <v>0</v>
          </cell>
          <cell r="L1996">
            <v>0.50123700000000004</v>
          </cell>
          <cell r="M1996">
            <v>0.29935400000000001</v>
          </cell>
          <cell r="N1996">
            <v>0.20188300000000001</v>
          </cell>
          <cell r="O1996">
            <v>40.276954813790681</v>
          </cell>
        </row>
        <row r="1997">
          <cell r="F1997">
            <v>327505</v>
          </cell>
          <cell r="G1997" t="str">
            <v xml:space="preserve">11KV VARJAKHAN                </v>
          </cell>
          <cell r="H1997" t="str">
            <v>ADOM</v>
          </cell>
          <cell r="I1997" t="str">
            <v>LT</v>
          </cell>
          <cell r="J1997">
            <v>15.05</v>
          </cell>
          <cell r="K1997">
            <v>0</v>
          </cell>
          <cell r="L1997">
            <v>0.23782800000000001</v>
          </cell>
          <cell r="M1997">
            <v>0.120559</v>
          </cell>
          <cell r="N1997">
            <v>0.117269</v>
          </cell>
          <cell r="O1997">
            <v>49.308323662478763</v>
          </cell>
        </row>
        <row r="1998">
          <cell r="F1998">
            <v>327601</v>
          </cell>
          <cell r="G1998" t="str">
            <v xml:space="preserve">11KV GADAT                    </v>
          </cell>
          <cell r="H1998" t="str">
            <v>ADOM</v>
          </cell>
          <cell r="I1998" t="str">
            <v>LT</v>
          </cell>
          <cell r="J1998">
            <v>8.4</v>
          </cell>
          <cell r="K1998">
            <v>0</v>
          </cell>
          <cell r="L1998">
            <v>0.38669999999999999</v>
          </cell>
          <cell r="M1998">
            <v>0.28520699999999999</v>
          </cell>
          <cell r="N1998">
            <v>0.101493</v>
          </cell>
          <cell r="O1998">
            <v>26.245927075252133</v>
          </cell>
        </row>
        <row r="1999">
          <cell r="F1999">
            <v>327602</v>
          </cell>
          <cell r="G1999" t="str">
            <v xml:space="preserve">11KV RAMKUVA                  </v>
          </cell>
          <cell r="H1999" t="str">
            <v xml:space="preserve">JGY </v>
          </cell>
          <cell r="I1999" t="str">
            <v>LT</v>
          </cell>
          <cell r="J1999">
            <v>6.5</v>
          </cell>
          <cell r="K1999">
            <v>0</v>
          </cell>
          <cell r="L1999">
            <v>0</v>
          </cell>
          <cell r="M1999">
            <v>0</v>
          </cell>
          <cell r="N1999">
            <v>0</v>
          </cell>
          <cell r="O1999">
            <v>0</v>
          </cell>
        </row>
        <row r="2000">
          <cell r="F2000">
            <v>327603</v>
          </cell>
          <cell r="G2000" t="str">
            <v xml:space="preserve">11KV KANJAN                   </v>
          </cell>
          <cell r="H2000" t="str">
            <v>ADOM</v>
          </cell>
          <cell r="I2000" t="str">
            <v>LT</v>
          </cell>
          <cell r="J2000">
            <v>7.5</v>
          </cell>
          <cell r="K2000">
            <v>0</v>
          </cell>
          <cell r="L2000">
            <v>0</v>
          </cell>
          <cell r="M2000">
            <v>0</v>
          </cell>
          <cell r="N2000">
            <v>0</v>
          </cell>
          <cell r="O2000">
            <v>0</v>
          </cell>
        </row>
        <row r="2001">
          <cell r="F2001">
            <v>327604</v>
          </cell>
          <cell r="G2001" t="str">
            <v xml:space="preserve">11KV BHOJPUR DUR              </v>
          </cell>
          <cell r="H2001" t="str">
            <v>ADOM</v>
          </cell>
          <cell r="I2001" t="str">
            <v>LT</v>
          </cell>
          <cell r="J2001">
            <v>9.5</v>
          </cell>
          <cell r="K2001">
            <v>0</v>
          </cell>
          <cell r="L2001">
            <v>0</v>
          </cell>
          <cell r="M2001">
            <v>0</v>
          </cell>
          <cell r="N2001">
            <v>0</v>
          </cell>
          <cell r="O2001">
            <v>0</v>
          </cell>
        </row>
        <row r="2002">
          <cell r="F2002">
            <v>327605</v>
          </cell>
          <cell r="G2002" t="str">
            <v xml:space="preserve">11KV UMARKACHH                </v>
          </cell>
          <cell r="H2002" t="str">
            <v>ADOM</v>
          </cell>
          <cell r="I2002" t="str">
            <v>LT</v>
          </cell>
          <cell r="J2002">
            <v>8.5</v>
          </cell>
          <cell r="K2002">
            <v>0</v>
          </cell>
          <cell r="L2002">
            <v>0</v>
          </cell>
          <cell r="M2002">
            <v>0</v>
          </cell>
          <cell r="N2002">
            <v>0</v>
          </cell>
          <cell r="O2002">
            <v>0</v>
          </cell>
        </row>
        <row r="2003">
          <cell r="F2003">
            <v>327699</v>
          </cell>
          <cell r="G2003" t="str">
            <v xml:space="preserve">JESINGPURA SS COLONY          </v>
          </cell>
          <cell r="H2003" t="str">
            <v>ADOM</v>
          </cell>
          <cell r="I2003" t="str">
            <v>LT</v>
          </cell>
          <cell r="J2003">
            <v>2</v>
          </cell>
          <cell r="K2003">
            <v>0</v>
          </cell>
          <cell r="L2003">
            <v>0</v>
          </cell>
          <cell r="M2003">
            <v>0</v>
          </cell>
          <cell r="N2003">
            <v>0</v>
          </cell>
          <cell r="O2003">
            <v>0</v>
          </cell>
        </row>
        <row r="2004">
          <cell r="F2004">
            <v>327701</v>
          </cell>
          <cell r="G2004" t="str">
            <v xml:space="preserve">11KV GODAUN                   </v>
          </cell>
          <cell r="H2004" t="str">
            <v xml:space="preserve">JGY </v>
          </cell>
          <cell r="I2004" t="str">
            <v>LT</v>
          </cell>
          <cell r="J2004">
            <v>12</v>
          </cell>
          <cell r="K2004">
            <v>0</v>
          </cell>
          <cell r="L2004">
            <v>0</v>
          </cell>
          <cell r="M2004">
            <v>0</v>
          </cell>
          <cell r="N2004">
            <v>0</v>
          </cell>
          <cell r="O2004">
            <v>0</v>
          </cell>
        </row>
        <row r="2005">
          <cell r="F2005">
            <v>327702</v>
          </cell>
          <cell r="G2005" t="str">
            <v xml:space="preserve">11KV MAHUDI                   </v>
          </cell>
          <cell r="H2005" t="str">
            <v>ADOM</v>
          </cell>
          <cell r="I2005" t="str">
            <v>LT</v>
          </cell>
          <cell r="J2005">
            <v>12</v>
          </cell>
          <cell r="K2005">
            <v>0</v>
          </cell>
          <cell r="L2005">
            <v>0</v>
          </cell>
          <cell r="M2005">
            <v>0</v>
          </cell>
          <cell r="N2005">
            <v>0</v>
          </cell>
          <cell r="O2005">
            <v>0</v>
          </cell>
        </row>
        <row r="2006">
          <cell r="F2006">
            <v>327703</v>
          </cell>
          <cell r="G2006" t="str">
            <v xml:space="preserve">11KV DUNGARI                  </v>
          </cell>
          <cell r="H2006" t="str">
            <v>ADOM</v>
          </cell>
          <cell r="I2006" t="str">
            <v>LT</v>
          </cell>
          <cell r="J2006">
            <v>12</v>
          </cell>
          <cell r="K2006">
            <v>0</v>
          </cell>
          <cell r="L2006">
            <v>0</v>
          </cell>
          <cell r="M2006">
            <v>0</v>
          </cell>
          <cell r="N2006">
            <v>0</v>
          </cell>
          <cell r="O2006">
            <v>0</v>
          </cell>
        </row>
        <row r="2007">
          <cell r="F2007">
            <v>327801</v>
          </cell>
          <cell r="G2007" t="str">
            <v xml:space="preserve">SONARIA JGY                   </v>
          </cell>
          <cell r="H2007" t="str">
            <v xml:space="preserve">JGY </v>
          </cell>
          <cell r="I2007" t="str">
            <v>MX</v>
          </cell>
          <cell r="J2007">
            <v>9.8000000000000007</v>
          </cell>
          <cell r="K2007">
            <v>0</v>
          </cell>
          <cell r="L2007">
            <v>0.43065999999999999</v>
          </cell>
          <cell r="M2007">
            <v>0.26005699999999998</v>
          </cell>
          <cell r="N2007">
            <v>0.170603</v>
          </cell>
          <cell r="O2007">
            <v>39.614312915060601</v>
          </cell>
        </row>
        <row r="2008">
          <cell r="F2008">
            <v>327802</v>
          </cell>
          <cell r="G2008" t="str">
            <v xml:space="preserve">KAVERI AG                     </v>
          </cell>
          <cell r="H2008" t="str">
            <v>ADOM</v>
          </cell>
          <cell r="I2008" t="str">
            <v>LT</v>
          </cell>
          <cell r="J2008">
            <v>6.8</v>
          </cell>
          <cell r="K2008">
            <v>0</v>
          </cell>
          <cell r="L2008">
            <v>0.20363000000000001</v>
          </cell>
          <cell r="M2008">
            <v>0.30845499999999998</v>
          </cell>
          <cell r="N2008">
            <v>-0.104825</v>
          </cell>
          <cell r="O2008">
            <v>-51.478171192849778</v>
          </cell>
        </row>
        <row r="2009">
          <cell r="F2009">
            <v>327901</v>
          </cell>
          <cell r="G2009" t="str">
            <v xml:space="preserve">ARNAI JGY                     </v>
          </cell>
          <cell r="H2009" t="str">
            <v xml:space="preserve">JGY </v>
          </cell>
          <cell r="I2009" t="str">
            <v>MX</v>
          </cell>
          <cell r="J2009">
            <v>7.85</v>
          </cell>
          <cell r="K2009">
            <v>0</v>
          </cell>
          <cell r="L2009">
            <v>0</v>
          </cell>
          <cell r="M2009">
            <v>0</v>
          </cell>
          <cell r="N2009">
            <v>0</v>
          </cell>
          <cell r="O2009">
            <v>0</v>
          </cell>
        </row>
        <row r="2010">
          <cell r="F2010">
            <v>327902</v>
          </cell>
          <cell r="G2010" t="str">
            <v xml:space="preserve">AMDHA AG                      </v>
          </cell>
          <cell r="H2010" t="str">
            <v>ADOM</v>
          </cell>
          <cell r="I2010" t="str">
            <v>LT</v>
          </cell>
          <cell r="J2010">
            <v>7.8</v>
          </cell>
          <cell r="K2010">
            <v>0</v>
          </cell>
          <cell r="L2010">
            <v>0</v>
          </cell>
          <cell r="M2010">
            <v>0</v>
          </cell>
          <cell r="N2010">
            <v>0</v>
          </cell>
          <cell r="O2010">
            <v>0</v>
          </cell>
        </row>
        <row r="2011">
          <cell r="F2011">
            <v>328001</v>
          </cell>
          <cell r="G2011" t="str">
            <v xml:space="preserve">11KV CHAPALDHARA              </v>
          </cell>
          <cell r="H2011" t="str">
            <v xml:space="preserve">JGY </v>
          </cell>
          <cell r="I2011" t="str">
            <v>LT</v>
          </cell>
          <cell r="J2011">
            <v>12</v>
          </cell>
          <cell r="K2011">
            <v>0</v>
          </cell>
          <cell r="L2011">
            <v>0</v>
          </cell>
          <cell r="M2011">
            <v>0</v>
          </cell>
          <cell r="N2011">
            <v>0</v>
          </cell>
          <cell r="O2011">
            <v>0</v>
          </cell>
        </row>
        <row r="2012">
          <cell r="F2012">
            <v>328002</v>
          </cell>
          <cell r="G2012" t="str">
            <v xml:space="preserve">11KV BAL AMRAI                </v>
          </cell>
          <cell r="H2012" t="str">
            <v>ADOM</v>
          </cell>
          <cell r="I2012" t="str">
            <v>LT</v>
          </cell>
          <cell r="J2012">
            <v>12</v>
          </cell>
          <cell r="K2012">
            <v>0</v>
          </cell>
          <cell r="L2012">
            <v>0</v>
          </cell>
          <cell r="M2012">
            <v>0</v>
          </cell>
          <cell r="N2012">
            <v>0</v>
          </cell>
          <cell r="O2012">
            <v>0</v>
          </cell>
        </row>
        <row r="2013">
          <cell r="F2013">
            <v>328003</v>
          </cell>
          <cell r="G2013" t="str">
            <v xml:space="preserve">11KV MEDHSINGI                </v>
          </cell>
          <cell r="H2013" t="str">
            <v>ADOM</v>
          </cell>
          <cell r="I2013" t="str">
            <v>LT</v>
          </cell>
          <cell r="J2013">
            <v>12</v>
          </cell>
          <cell r="K2013">
            <v>0</v>
          </cell>
          <cell r="L2013">
            <v>5.0560000000000001E-2</v>
          </cell>
          <cell r="M2013">
            <v>1.4120000000000001E-2</v>
          </cell>
          <cell r="N2013">
            <v>3.644E-2</v>
          </cell>
          <cell r="O2013">
            <v>72.072784810126578</v>
          </cell>
        </row>
        <row r="2014">
          <cell r="F2014">
            <v>328004</v>
          </cell>
          <cell r="G2014" t="str">
            <v xml:space="preserve">11KV TOKARVA                  </v>
          </cell>
          <cell r="H2014" t="str">
            <v>ADOM</v>
          </cell>
          <cell r="I2014" t="str">
            <v>LT</v>
          </cell>
          <cell r="J2014">
            <v>12</v>
          </cell>
          <cell r="K2014">
            <v>0</v>
          </cell>
          <cell r="L2014">
            <v>0</v>
          </cell>
          <cell r="M2014">
            <v>0</v>
          </cell>
          <cell r="N2014">
            <v>0</v>
          </cell>
          <cell r="O2014">
            <v>0</v>
          </cell>
        </row>
        <row r="2015">
          <cell r="F2015">
            <v>328005</v>
          </cell>
          <cell r="G2015" t="str">
            <v xml:space="preserve">11KV NANABANDHARPADA          </v>
          </cell>
          <cell r="H2015" t="str">
            <v>ADOM</v>
          </cell>
          <cell r="I2015" t="str">
            <v>LT</v>
          </cell>
          <cell r="J2015">
            <v>12</v>
          </cell>
          <cell r="K2015">
            <v>0</v>
          </cell>
          <cell r="L2015">
            <v>7.9469999999999999E-2</v>
          </cell>
          <cell r="M2015">
            <v>3.3110000000000001E-3</v>
          </cell>
          <cell r="N2015">
            <v>7.6159000000000004E-2</v>
          </cell>
          <cell r="O2015">
            <v>95.833647917453121</v>
          </cell>
        </row>
        <row r="2016">
          <cell r="F2016">
            <v>333301</v>
          </cell>
          <cell r="G2016" t="str">
            <v xml:space="preserve">KALPATARU                     </v>
          </cell>
          <cell r="H2016" t="str">
            <v>GIDC</v>
          </cell>
          <cell r="I2016" t="str">
            <v>MX</v>
          </cell>
          <cell r="J2016">
            <v>3</v>
          </cell>
          <cell r="K2016">
            <v>-4.5599999999999996</v>
          </cell>
          <cell r="L2016">
            <v>21.034520000000001</v>
          </cell>
          <cell r="M2016">
            <v>20.153894999999999</v>
          </cell>
          <cell r="N2016">
            <v>0.88062499999999999</v>
          </cell>
          <cell r="O2016">
            <v>4.186570456563782</v>
          </cell>
        </row>
        <row r="2017">
          <cell r="F2017">
            <v>333302</v>
          </cell>
          <cell r="G2017" t="str">
            <v xml:space="preserve">SARIGAM BAZAR                 </v>
          </cell>
          <cell r="H2017" t="str">
            <v xml:space="preserve">JGY </v>
          </cell>
          <cell r="I2017" t="str">
            <v>MX</v>
          </cell>
          <cell r="J2017">
            <v>12.48</v>
          </cell>
          <cell r="K2017">
            <v>15.79</v>
          </cell>
          <cell r="L2017">
            <v>4.8706399999999999</v>
          </cell>
          <cell r="M2017">
            <v>4.082128</v>
          </cell>
          <cell r="N2017">
            <v>0.78851199999999999</v>
          </cell>
          <cell r="O2017">
            <v>16.189083980749963</v>
          </cell>
        </row>
        <row r="2018">
          <cell r="F2018">
            <v>333303</v>
          </cell>
          <cell r="G2018" t="str">
            <v xml:space="preserve">ASIAN                         </v>
          </cell>
          <cell r="H2018" t="str">
            <v>GIDC</v>
          </cell>
          <cell r="I2018" t="str">
            <v>MX</v>
          </cell>
          <cell r="J2018">
            <v>2.65</v>
          </cell>
          <cell r="K2018">
            <v>3.13</v>
          </cell>
          <cell r="L2018">
            <v>13.125859999999999</v>
          </cell>
          <cell r="M2018">
            <v>12.432721000000001</v>
          </cell>
          <cell r="N2018">
            <v>0.69313899999999995</v>
          </cell>
          <cell r="O2018">
            <v>5.2807130351839806</v>
          </cell>
        </row>
        <row r="2019">
          <cell r="F2019">
            <v>333305</v>
          </cell>
          <cell r="G2019" t="str">
            <v xml:space="preserve">11  KV AARTI IND.             </v>
          </cell>
          <cell r="H2019" t="str">
            <v>GIDC</v>
          </cell>
          <cell r="I2019" t="str">
            <v>MX</v>
          </cell>
          <cell r="J2019">
            <v>4.8</v>
          </cell>
          <cell r="K2019">
            <v>0.15</v>
          </cell>
          <cell r="L2019">
            <v>13.16492</v>
          </cell>
          <cell r="M2019">
            <v>12.647190999999999</v>
          </cell>
          <cell r="N2019">
            <v>0.51772899999999999</v>
          </cell>
          <cell r="O2019">
            <v>3.9326406844857393</v>
          </cell>
        </row>
        <row r="2020">
          <cell r="F2020">
            <v>333306</v>
          </cell>
          <cell r="G2020" t="str">
            <v xml:space="preserve">11 KV KALAY JGY               </v>
          </cell>
          <cell r="H2020" t="str">
            <v xml:space="preserve">JGY </v>
          </cell>
          <cell r="I2020" t="str">
            <v>MX</v>
          </cell>
          <cell r="J2020">
            <v>6.33</v>
          </cell>
          <cell r="K2020">
            <v>36.840000000000003</v>
          </cell>
          <cell r="L2020">
            <v>5.7129599999999998</v>
          </cell>
          <cell r="M2020">
            <v>3.533706</v>
          </cell>
          <cell r="N2020">
            <v>2.1792539999999998</v>
          </cell>
          <cell r="O2020">
            <v>38.14579482439926</v>
          </cell>
        </row>
        <row r="2021">
          <cell r="F2021">
            <v>333307</v>
          </cell>
          <cell r="G2021" t="str">
            <v xml:space="preserve">11 KV KALGAM JGY              </v>
          </cell>
          <cell r="H2021" t="str">
            <v xml:space="preserve">JGY </v>
          </cell>
          <cell r="I2021" t="str">
            <v>MX</v>
          </cell>
          <cell r="J2021">
            <v>7.92</v>
          </cell>
          <cell r="K2021">
            <v>42</v>
          </cell>
          <cell r="L2021">
            <v>6.8483200000000002</v>
          </cell>
          <cell r="M2021">
            <v>3.7126999999999999</v>
          </cell>
          <cell r="N2021">
            <v>3.1356199999999999</v>
          </cell>
          <cell r="O2021">
            <v>45.786703892341478</v>
          </cell>
        </row>
        <row r="2022">
          <cell r="F2022">
            <v>333309</v>
          </cell>
          <cell r="G2022" t="str">
            <v xml:space="preserve">FANSA AG                      </v>
          </cell>
          <cell r="H2022" t="str">
            <v>ADOM</v>
          </cell>
          <cell r="I2022" t="str">
            <v>LT</v>
          </cell>
          <cell r="J2022">
            <v>15.78</v>
          </cell>
          <cell r="K2022">
            <v>0</v>
          </cell>
          <cell r="L2022">
            <v>7.51E-2</v>
          </cell>
          <cell r="M2022">
            <v>9.4532000000000005E-2</v>
          </cell>
          <cell r="N2022">
            <v>-1.9432000000000001E-2</v>
          </cell>
          <cell r="O2022">
            <v>-25.874833555259652</v>
          </cell>
        </row>
        <row r="2023">
          <cell r="F2023">
            <v>333310</v>
          </cell>
          <cell r="G2023" t="str">
            <v xml:space="preserve">PUNAT AG                      </v>
          </cell>
          <cell r="H2023" t="str">
            <v>ADOM</v>
          </cell>
          <cell r="I2023" t="str">
            <v>LT</v>
          </cell>
          <cell r="J2023">
            <v>11.12</v>
          </cell>
          <cell r="K2023">
            <v>0</v>
          </cell>
          <cell r="L2023">
            <v>0</v>
          </cell>
          <cell r="M2023">
            <v>0</v>
          </cell>
          <cell r="N2023">
            <v>0</v>
          </cell>
          <cell r="O2023">
            <v>0</v>
          </cell>
        </row>
        <row r="2024">
          <cell r="F2024">
            <v>333401</v>
          </cell>
          <cell r="G2024" t="str">
            <v xml:space="preserve">11 KV RHYTHM                  </v>
          </cell>
          <cell r="H2024" t="str">
            <v>URBN</v>
          </cell>
          <cell r="I2024" t="str">
            <v>LT</v>
          </cell>
          <cell r="J2024">
            <v>3.75</v>
          </cell>
          <cell r="K2024">
            <v>2.94</v>
          </cell>
          <cell r="L2024">
            <v>3.2707000000000002</v>
          </cell>
          <cell r="M2024">
            <v>3.115335</v>
          </cell>
          <cell r="N2024">
            <v>0.155365</v>
          </cell>
          <cell r="O2024">
            <v>4.7502063778396062</v>
          </cell>
        </row>
        <row r="2025">
          <cell r="F2025">
            <v>333402</v>
          </cell>
          <cell r="G2025" t="str">
            <v xml:space="preserve">11 KV VYARA TOWN-2            </v>
          </cell>
          <cell r="H2025" t="str">
            <v>URBN</v>
          </cell>
          <cell r="I2025" t="str">
            <v>LT</v>
          </cell>
          <cell r="J2025">
            <v>5.79</v>
          </cell>
          <cell r="K2025">
            <v>6.93</v>
          </cell>
          <cell r="L2025">
            <v>13.864050000000001</v>
          </cell>
          <cell r="M2025">
            <v>12.812559</v>
          </cell>
          <cell r="N2025">
            <v>1.051491</v>
          </cell>
          <cell r="O2025">
            <v>7.5842989602605302</v>
          </cell>
        </row>
        <row r="2026">
          <cell r="F2026">
            <v>333403</v>
          </cell>
          <cell r="G2026" t="str">
            <v xml:space="preserve">11 KV GAYATRI                 </v>
          </cell>
          <cell r="H2026" t="str">
            <v>URBN</v>
          </cell>
          <cell r="I2026" t="str">
            <v>LT</v>
          </cell>
          <cell r="J2026">
            <v>3.71</v>
          </cell>
          <cell r="K2026">
            <v>5.66</v>
          </cell>
          <cell r="L2026">
            <v>3.1779700000000002</v>
          </cell>
          <cell r="M2026">
            <v>2.9721359999999999</v>
          </cell>
          <cell r="N2026">
            <v>0.20583399999999999</v>
          </cell>
          <cell r="O2026">
            <v>6.4769019216669763</v>
          </cell>
        </row>
        <row r="2027">
          <cell r="F2027">
            <v>333501</v>
          </cell>
          <cell r="G2027" t="str">
            <v xml:space="preserve">11 KV RASMATI                 </v>
          </cell>
          <cell r="H2027" t="str">
            <v xml:space="preserve">JGY </v>
          </cell>
          <cell r="I2027" t="str">
            <v>LT</v>
          </cell>
          <cell r="J2027">
            <v>3.25</v>
          </cell>
          <cell r="K2027">
            <v>41.85</v>
          </cell>
          <cell r="L2027">
            <v>0.62617999999999996</v>
          </cell>
          <cell r="M2027">
            <v>0.27593299999999998</v>
          </cell>
          <cell r="N2027">
            <v>0.35024699999999998</v>
          </cell>
          <cell r="O2027">
            <v>55.933916765147401</v>
          </cell>
        </row>
        <row r="2028">
          <cell r="F2028">
            <v>333502</v>
          </cell>
          <cell r="G2028" t="str">
            <v xml:space="preserve">11 KV CHIMER                  </v>
          </cell>
          <cell r="H2028" t="str">
            <v xml:space="preserve">JGY </v>
          </cell>
          <cell r="I2028" t="str">
            <v>LT</v>
          </cell>
          <cell r="J2028">
            <v>2.35</v>
          </cell>
          <cell r="K2028">
            <v>46.46</v>
          </cell>
          <cell r="L2028">
            <v>0.74112</v>
          </cell>
          <cell r="M2028">
            <v>0.33898299999999998</v>
          </cell>
          <cell r="N2028">
            <v>0.40213700000000002</v>
          </cell>
          <cell r="O2028">
            <v>54.260713514680482</v>
          </cell>
        </row>
        <row r="2029">
          <cell r="F2029">
            <v>333503</v>
          </cell>
          <cell r="G2029" t="str">
            <v xml:space="preserve">11KV MALANGDEV                </v>
          </cell>
          <cell r="H2029" t="str">
            <v>ADOM</v>
          </cell>
          <cell r="I2029" t="str">
            <v>LT</v>
          </cell>
          <cell r="J2029">
            <v>26.42</v>
          </cell>
          <cell r="K2029">
            <v>2.5</v>
          </cell>
          <cell r="L2029">
            <v>1.304E-2</v>
          </cell>
          <cell r="M2029">
            <v>1.2741000000000001E-2</v>
          </cell>
          <cell r="N2029">
            <v>2.99E-4</v>
          </cell>
          <cell r="O2029">
            <v>2.2929447852760738</v>
          </cell>
        </row>
        <row r="2030">
          <cell r="F2030">
            <v>333504</v>
          </cell>
          <cell r="G2030" t="str">
            <v xml:space="preserve">BILIAMBA JGY                  </v>
          </cell>
          <cell r="H2030" t="str">
            <v xml:space="preserve">JGY </v>
          </cell>
          <cell r="I2030" t="str">
            <v>LT</v>
          </cell>
          <cell r="J2030">
            <v>13.25</v>
          </cell>
          <cell r="K2030">
            <v>0</v>
          </cell>
          <cell r="L2030">
            <v>0</v>
          </cell>
          <cell r="M2030">
            <v>0</v>
          </cell>
          <cell r="N2030">
            <v>0</v>
          </cell>
          <cell r="O2030">
            <v>0</v>
          </cell>
        </row>
        <row r="2031">
          <cell r="F2031">
            <v>333601</v>
          </cell>
          <cell r="G2031" t="str">
            <v xml:space="preserve">11 KV GALKUVA                 </v>
          </cell>
          <cell r="H2031" t="str">
            <v xml:space="preserve">JGY </v>
          </cell>
          <cell r="I2031" t="str">
            <v>LT</v>
          </cell>
          <cell r="J2031">
            <v>1.05</v>
          </cell>
          <cell r="K2031">
            <v>75.08</v>
          </cell>
          <cell r="L2031">
            <v>3.9064000000000001</v>
          </cell>
          <cell r="M2031">
            <v>1.576085</v>
          </cell>
          <cell r="N2031">
            <v>2.3303150000000001</v>
          </cell>
          <cell r="O2031">
            <v>59.653773295105466</v>
          </cell>
        </row>
        <row r="2032">
          <cell r="F2032">
            <v>333602</v>
          </cell>
          <cell r="G2032" t="str">
            <v xml:space="preserve">11 KV GATADI                  </v>
          </cell>
          <cell r="H2032" t="str">
            <v>ADOM</v>
          </cell>
          <cell r="I2032" t="str">
            <v>LT</v>
          </cell>
          <cell r="J2032">
            <v>1.1499999999999999</v>
          </cell>
          <cell r="K2032">
            <v>25.01</v>
          </cell>
          <cell r="L2032">
            <v>1.6720999999999999</v>
          </cell>
          <cell r="M2032">
            <v>1.210593</v>
          </cell>
          <cell r="N2032">
            <v>0.461507</v>
          </cell>
          <cell r="O2032">
            <v>27.600442557263321</v>
          </cell>
        </row>
        <row r="2033">
          <cell r="F2033">
            <v>333603</v>
          </cell>
          <cell r="G2033" t="str">
            <v xml:space="preserve">11 KV BHANDHARPADA            </v>
          </cell>
          <cell r="H2033" t="str">
            <v>ADOM</v>
          </cell>
          <cell r="I2033" t="str">
            <v>LT</v>
          </cell>
          <cell r="J2033">
            <v>3.82</v>
          </cell>
          <cell r="K2033">
            <v>84.53</v>
          </cell>
          <cell r="L2033">
            <v>2.1556000000000002</v>
          </cell>
          <cell r="M2033">
            <v>1.7251609999999999</v>
          </cell>
          <cell r="N2033">
            <v>0.43043900000000002</v>
          </cell>
          <cell r="O2033">
            <v>19.968407867879012</v>
          </cell>
        </row>
        <row r="2034">
          <cell r="F2034">
            <v>333604</v>
          </cell>
          <cell r="G2034" t="str">
            <v xml:space="preserve">11 KV DHAMODI                 </v>
          </cell>
          <cell r="H2034" t="str">
            <v xml:space="preserve">JGY </v>
          </cell>
          <cell r="I2034" t="str">
            <v>LT</v>
          </cell>
          <cell r="J2034">
            <v>1.1499999999999999</v>
          </cell>
          <cell r="K2034">
            <v>68.06</v>
          </cell>
          <cell r="L2034">
            <v>2.0045000000000002</v>
          </cell>
          <cell r="M2034">
            <v>1.0044200000000001</v>
          </cell>
          <cell r="N2034">
            <v>1.0000800000000001</v>
          </cell>
          <cell r="O2034">
            <v>49.89174357695186</v>
          </cell>
        </row>
        <row r="2035">
          <cell r="F2035">
            <v>333605</v>
          </cell>
          <cell r="G2035" t="str">
            <v xml:space="preserve">11 KV JUNVAN                  </v>
          </cell>
          <cell r="H2035" t="str">
            <v>ADOM</v>
          </cell>
          <cell r="I2035" t="str">
            <v>LT</v>
          </cell>
          <cell r="J2035">
            <v>6.31</v>
          </cell>
          <cell r="K2035">
            <v>14.72</v>
          </cell>
          <cell r="L2035">
            <v>0.84399999999999997</v>
          </cell>
          <cell r="M2035">
            <v>0.67244999999999999</v>
          </cell>
          <cell r="N2035">
            <v>0.17155000000000001</v>
          </cell>
          <cell r="O2035">
            <v>20.325829383886255</v>
          </cell>
        </row>
        <row r="2036">
          <cell r="F2036">
            <v>333701</v>
          </cell>
          <cell r="G2036" t="str">
            <v xml:space="preserve">11 KV KUMKUVA                 </v>
          </cell>
          <cell r="H2036" t="str">
            <v xml:space="preserve">JGY </v>
          </cell>
          <cell r="I2036" t="str">
            <v>LT</v>
          </cell>
          <cell r="J2036">
            <v>4.5199999999999996</v>
          </cell>
          <cell r="K2036">
            <v>37.909999999999997</v>
          </cell>
          <cell r="L2036">
            <v>1.7595700000000001</v>
          </cell>
          <cell r="M2036">
            <v>1.2718320000000001</v>
          </cell>
          <cell r="N2036">
            <v>0.487738</v>
          </cell>
          <cell r="O2036">
            <v>27.719158658081234</v>
          </cell>
        </row>
        <row r="2037">
          <cell r="F2037">
            <v>333702</v>
          </cell>
          <cell r="G2037" t="str">
            <v xml:space="preserve">11 KV KHARSI                  </v>
          </cell>
          <cell r="H2037" t="str">
            <v xml:space="preserve">JGY </v>
          </cell>
          <cell r="I2037" t="str">
            <v>LT</v>
          </cell>
          <cell r="J2037">
            <v>5.22</v>
          </cell>
          <cell r="K2037">
            <v>47.6</v>
          </cell>
          <cell r="L2037">
            <v>1.83955</v>
          </cell>
          <cell r="M2037">
            <v>0.93531799999999998</v>
          </cell>
          <cell r="N2037">
            <v>0.90423200000000004</v>
          </cell>
          <cell r="O2037">
            <v>49.155065097442311</v>
          </cell>
        </row>
        <row r="2038">
          <cell r="F2038">
            <v>333703</v>
          </cell>
          <cell r="G2038" t="str">
            <v xml:space="preserve">11 KV KHANJAR                 </v>
          </cell>
          <cell r="H2038" t="str">
            <v>ADOM</v>
          </cell>
          <cell r="I2038" t="str">
            <v>LT</v>
          </cell>
          <cell r="J2038">
            <v>15.32</v>
          </cell>
          <cell r="K2038">
            <v>26.5</v>
          </cell>
          <cell r="L2038">
            <v>0.99</v>
          </cell>
          <cell r="M2038">
            <v>0.52041099999999996</v>
          </cell>
          <cell r="N2038">
            <v>0.46958899999999998</v>
          </cell>
          <cell r="O2038">
            <v>47.433232323232325</v>
          </cell>
        </row>
        <row r="2039">
          <cell r="F2039">
            <v>333704</v>
          </cell>
          <cell r="G2039" t="str">
            <v xml:space="preserve">11 KV RUPVADA                 </v>
          </cell>
          <cell r="H2039" t="str">
            <v>ADOM</v>
          </cell>
          <cell r="I2039" t="str">
            <v>LT</v>
          </cell>
          <cell r="J2039">
            <v>9.65</v>
          </cell>
          <cell r="K2039">
            <v>28.32</v>
          </cell>
          <cell r="L2039">
            <v>1.3716900000000001</v>
          </cell>
          <cell r="M2039">
            <v>0.70940800000000004</v>
          </cell>
          <cell r="N2039">
            <v>0.66228200000000004</v>
          </cell>
          <cell r="O2039">
            <v>48.282192040475614</v>
          </cell>
        </row>
        <row r="2040">
          <cell r="F2040">
            <v>333705</v>
          </cell>
          <cell r="G2040" t="str">
            <v xml:space="preserve">11 KV DOSWADA                 </v>
          </cell>
          <cell r="H2040" t="str">
            <v>ADOM</v>
          </cell>
          <cell r="I2040" t="str">
            <v>LT</v>
          </cell>
          <cell r="J2040">
            <v>11.14</v>
          </cell>
          <cell r="K2040">
            <v>15.25</v>
          </cell>
          <cell r="L2040">
            <v>0.66890000000000005</v>
          </cell>
          <cell r="M2040">
            <v>0.427589</v>
          </cell>
          <cell r="N2040">
            <v>0.241311</v>
          </cell>
          <cell r="O2040">
            <v>36.075796083121546</v>
          </cell>
        </row>
        <row r="2041">
          <cell r="F2041">
            <v>333706</v>
          </cell>
          <cell r="G2041" t="str">
            <v xml:space="preserve">11KV GAYSAVAR                 </v>
          </cell>
          <cell r="H2041" t="str">
            <v>ADOM</v>
          </cell>
          <cell r="I2041" t="str">
            <v>LT</v>
          </cell>
          <cell r="J2041">
            <v>8.25</v>
          </cell>
          <cell r="K2041">
            <v>0</v>
          </cell>
          <cell r="L2041">
            <v>0</v>
          </cell>
          <cell r="M2041">
            <v>0</v>
          </cell>
          <cell r="N2041">
            <v>0</v>
          </cell>
          <cell r="O2041">
            <v>0</v>
          </cell>
        </row>
        <row r="2042">
          <cell r="F2042">
            <v>333801</v>
          </cell>
          <cell r="G2042" t="str">
            <v xml:space="preserve">MANDAVKHADAK JGY              </v>
          </cell>
          <cell r="H2042" t="str">
            <v xml:space="preserve">JGY </v>
          </cell>
          <cell r="I2042" t="str">
            <v>MX</v>
          </cell>
          <cell r="J2042">
            <v>8.17</v>
          </cell>
          <cell r="K2042">
            <v>37.58</v>
          </cell>
          <cell r="L2042">
            <v>3.5741100000000001</v>
          </cell>
          <cell r="M2042">
            <v>2.5842960000000001</v>
          </cell>
          <cell r="N2042">
            <v>0.98981399999999997</v>
          </cell>
          <cell r="O2042">
            <v>27.693999345291555</v>
          </cell>
        </row>
        <row r="2043">
          <cell r="F2043">
            <v>333802</v>
          </cell>
          <cell r="G2043" t="str">
            <v xml:space="preserve">DUNGARPADA AG                 </v>
          </cell>
          <cell r="H2043" t="str">
            <v>ADOM</v>
          </cell>
          <cell r="I2043" t="str">
            <v>LT</v>
          </cell>
          <cell r="J2043">
            <v>7.27</v>
          </cell>
          <cell r="K2043">
            <v>15.69</v>
          </cell>
          <cell r="L2043">
            <v>0.96089100000000005</v>
          </cell>
          <cell r="M2043">
            <v>0.75791699999999995</v>
          </cell>
          <cell r="N2043">
            <v>0.20297399999999999</v>
          </cell>
          <cell r="O2043">
            <v>21.12351973324758</v>
          </cell>
        </row>
        <row r="2044">
          <cell r="F2044">
            <v>333803</v>
          </cell>
          <cell r="G2044" t="str">
            <v xml:space="preserve">DHOLUMBAR                     </v>
          </cell>
          <cell r="H2044" t="str">
            <v xml:space="preserve">JGY </v>
          </cell>
          <cell r="I2044" t="str">
            <v>MX</v>
          </cell>
          <cell r="J2044">
            <v>9.68</v>
          </cell>
          <cell r="K2044">
            <v>45.31</v>
          </cell>
          <cell r="L2044">
            <v>3.380782</v>
          </cell>
          <cell r="M2044">
            <v>1.8077179999999999</v>
          </cell>
          <cell r="N2044">
            <v>1.573064</v>
          </cell>
          <cell r="O2044">
            <v>46.52958989961494</v>
          </cell>
        </row>
        <row r="2045">
          <cell r="F2045">
            <v>333804</v>
          </cell>
          <cell r="G2045" t="str">
            <v xml:space="preserve">DHAMDHUMA                     </v>
          </cell>
          <cell r="H2045" t="str">
            <v>ADOM</v>
          </cell>
          <cell r="I2045" t="str">
            <v>LT</v>
          </cell>
          <cell r="J2045">
            <v>4.58</v>
          </cell>
          <cell r="K2045">
            <v>4.37</v>
          </cell>
          <cell r="L2045">
            <v>1.9841599999999999</v>
          </cell>
          <cell r="M2045">
            <v>1.684124</v>
          </cell>
          <cell r="N2045">
            <v>0.30003600000000002</v>
          </cell>
          <cell r="O2045">
            <v>15.121562777195388</v>
          </cell>
        </row>
        <row r="2046">
          <cell r="F2046">
            <v>333901</v>
          </cell>
          <cell r="G2046" t="str">
            <v xml:space="preserve">11 KV CHAKADIYA               </v>
          </cell>
          <cell r="H2046" t="str">
            <v>ADOM</v>
          </cell>
          <cell r="I2046" t="str">
            <v>LT</v>
          </cell>
          <cell r="J2046">
            <v>5.05</v>
          </cell>
          <cell r="K2046">
            <v>38.840000000000003</v>
          </cell>
          <cell r="L2046">
            <v>0.2545</v>
          </cell>
          <cell r="M2046">
            <v>0.12927900000000001</v>
          </cell>
          <cell r="N2046">
            <v>0.125221</v>
          </cell>
          <cell r="O2046">
            <v>49.202750491159136</v>
          </cell>
        </row>
        <row r="2047">
          <cell r="F2047">
            <v>333902</v>
          </cell>
          <cell r="G2047" t="str">
            <v xml:space="preserve">11 KV KHAMBHALA               </v>
          </cell>
          <cell r="H2047" t="str">
            <v>ADOM</v>
          </cell>
          <cell r="I2047" t="str">
            <v>LT</v>
          </cell>
          <cell r="J2047">
            <v>4.32</v>
          </cell>
          <cell r="K2047">
            <v>12.44</v>
          </cell>
          <cell r="L2047">
            <v>0.77129999999999999</v>
          </cell>
          <cell r="M2047">
            <v>0.73983299999999996</v>
          </cell>
          <cell r="N2047">
            <v>3.1467000000000002E-2</v>
          </cell>
          <cell r="O2047">
            <v>4.0797355114741345</v>
          </cell>
        </row>
        <row r="2048">
          <cell r="F2048">
            <v>333903</v>
          </cell>
          <cell r="G2048" t="str">
            <v xml:space="preserve">11 KV SAVAR                   </v>
          </cell>
          <cell r="H2048" t="str">
            <v xml:space="preserve">JGY </v>
          </cell>
          <cell r="I2048" t="str">
            <v>LT</v>
          </cell>
          <cell r="J2048">
            <v>4.07</v>
          </cell>
          <cell r="K2048">
            <v>36.53</v>
          </cell>
          <cell r="L2048">
            <v>0.93830000000000002</v>
          </cell>
          <cell r="M2048">
            <v>0.76753899999999997</v>
          </cell>
          <cell r="N2048">
            <v>0.170761</v>
          </cell>
          <cell r="O2048">
            <v>18.198976873068315</v>
          </cell>
        </row>
        <row r="2049">
          <cell r="F2049">
            <v>333904</v>
          </cell>
          <cell r="G2049" t="str">
            <v xml:space="preserve">11 KV KELIYA                  </v>
          </cell>
          <cell r="H2049" t="str">
            <v xml:space="preserve">JGY </v>
          </cell>
          <cell r="I2049" t="str">
            <v>LT</v>
          </cell>
          <cell r="J2049">
            <v>6.14</v>
          </cell>
          <cell r="K2049">
            <v>54.09</v>
          </cell>
          <cell r="L2049">
            <v>1.7710999999999999</v>
          </cell>
          <cell r="M2049">
            <v>1.026203</v>
          </cell>
          <cell r="N2049">
            <v>0.74489700000000003</v>
          </cell>
          <cell r="O2049">
            <v>42.058438258709273</v>
          </cell>
        </row>
        <row r="2050">
          <cell r="F2050">
            <v>333905</v>
          </cell>
          <cell r="G2050" t="str">
            <v xml:space="preserve">11 KV DHARTI                  </v>
          </cell>
          <cell r="H2050" t="str">
            <v>INDU</v>
          </cell>
          <cell r="I2050" t="str">
            <v>LT</v>
          </cell>
          <cell r="J2050">
            <v>3.12</v>
          </cell>
          <cell r="K2050">
            <v>-0.61</v>
          </cell>
          <cell r="L2050">
            <v>1.7149399999999999</v>
          </cell>
          <cell r="M2050">
            <v>1.6843950000000001</v>
          </cell>
          <cell r="N2050">
            <v>3.0544999999999999E-2</v>
          </cell>
          <cell r="O2050">
            <v>1.7811118756341329</v>
          </cell>
        </row>
        <row r="2051">
          <cell r="F2051">
            <v>900502</v>
          </cell>
          <cell r="G2051" t="str">
            <v xml:space="preserve">11 KV VARACHHA                </v>
          </cell>
          <cell r="H2051" t="str">
            <v>URBN</v>
          </cell>
          <cell r="I2051" t="str">
            <v>LT</v>
          </cell>
          <cell r="J2051">
            <v>10.15</v>
          </cell>
          <cell r="K2051">
            <v>7.23</v>
          </cell>
          <cell r="L2051">
            <v>20.27487</v>
          </cell>
          <cell r="M2051">
            <v>19.315393</v>
          </cell>
          <cell r="N2051">
            <v>0.95947700000000002</v>
          </cell>
          <cell r="O2051">
            <v>4.732346002711731</v>
          </cell>
        </row>
        <row r="2052">
          <cell r="F2052">
            <v>900503</v>
          </cell>
          <cell r="G2052" t="str">
            <v xml:space="preserve">11 KV ANMOL                   </v>
          </cell>
          <cell r="H2052" t="str">
            <v>URBN</v>
          </cell>
          <cell r="I2052" t="str">
            <v>LT</v>
          </cell>
          <cell r="J2052">
            <v>8.4499999999999993</v>
          </cell>
          <cell r="K2052">
            <v>0.22</v>
          </cell>
          <cell r="L2052">
            <v>14.584759</v>
          </cell>
          <cell r="M2052">
            <v>14.006097</v>
          </cell>
          <cell r="N2052">
            <v>0.57866200000000001</v>
          </cell>
          <cell r="O2052">
            <v>3.9675801293665529</v>
          </cell>
        </row>
        <row r="2053">
          <cell r="F2053">
            <v>900504</v>
          </cell>
          <cell r="G2053" t="str">
            <v xml:space="preserve">11 KV HANS                    </v>
          </cell>
          <cell r="H2053" t="str">
            <v>URBN</v>
          </cell>
          <cell r="I2053" t="str">
            <v>LT</v>
          </cell>
          <cell r="J2053">
            <v>13.86</v>
          </cell>
          <cell r="K2053">
            <v>1.38</v>
          </cell>
          <cell r="L2053">
            <v>21.460180999999999</v>
          </cell>
          <cell r="M2053">
            <v>21.371108</v>
          </cell>
          <cell r="N2053">
            <v>8.9072999999999999E-2</v>
          </cell>
          <cell r="O2053">
            <v>0.41506173689774567</v>
          </cell>
        </row>
        <row r="2054">
          <cell r="F2054">
            <v>900505</v>
          </cell>
          <cell r="G2054" t="str">
            <v xml:space="preserve">11KV UTRAN                    </v>
          </cell>
          <cell r="H2054" t="str">
            <v>ADOM</v>
          </cell>
          <cell r="I2054" t="str">
            <v>LT</v>
          </cell>
          <cell r="J2054">
            <v>6.37</v>
          </cell>
          <cell r="K2054">
            <v>2.0299999999999998</v>
          </cell>
          <cell r="L2054">
            <v>1.1413990000000001</v>
          </cell>
          <cell r="M2054">
            <v>1.08572</v>
          </cell>
          <cell r="N2054">
            <v>5.5678999999999999E-2</v>
          </cell>
          <cell r="O2054">
            <v>4.8781363922694867</v>
          </cell>
        </row>
        <row r="2055">
          <cell r="F2055">
            <v>900507</v>
          </cell>
          <cell r="G2055" t="str">
            <v xml:space="preserve">11 KV GOKULDHAM               </v>
          </cell>
          <cell r="H2055" t="str">
            <v>URBN</v>
          </cell>
          <cell r="I2055" t="str">
            <v>LT</v>
          </cell>
          <cell r="J2055">
            <v>8.42</v>
          </cell>
          <cell r="K2055">
            <v>3.73</v>
          </cell>
          <cell r="L2055">
            <v>8.9227690000000006</v>
          </cell>
          <cell r="M2055">
            <v>8.4336450000000003</v>
          </cell>
          <cell r="N2055">
            <v>0.489124</v>
          </cell>
          <cell r="O2055">
            <v>5.4817512366396572</v>
          </cell>
        </row>
        <row r="2056">
          <cell r="F2056">
            <v>900508</v>
          </cell>
          <cell r="G2056" t="str">
            <v xml:space="preserve">11 KV OMKAR                   </v>
          </cell>
          <cell r="H2056" t="str">
            <v>URBN</v>
          </cell>
          <cell r="I2056" t="str">
            <v>LT</v>
          </cell>
          <cell r="J2056">
            <v>4.9800000000000004</v>
          </cell>
          <cell r="K2056">
            <v>1.42</v>
          </cell>
          <cell r="L2056">
            <v>6.8276490000000001</v>
          </cell>
          <cell r="M2056">
            <v>6.6324069999999997</v>
          </cell>
          <cell r="N2056">
            <v>0.195242</v>
          </cell>
          <cell r="O2056">
            <v>2.8595787510459312</v>
          </cell>
        </row>
      </sheetData>
      <sheetData sheetId="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Discom Details"/>
      <sheetName val="A 3.7"/>
      <sheetName val="Sheet1"/>
      <sheetName val="C.S.GENERATION"/>
      <sheetName val="HLY_-99-00"/>
      <sheetName val="Hydro_Data"/>
      <sheetName val="dpc_cost"/>
      <sheetName val="Plant_Availability"/>
      <sheetName val="Bombaybazar(Remark)"/>
      <sheetName val="Sch-3"/>
      <sheetName val="all"/>
      <sheetName val="RAJ"/>
      <sheetName val="DCL AUG 12"/>
      <sheetName val="General"/>
      <sheetName val="04REL"/>
      <sheetName val="7.11 p1"/>
      <sheetName val="Cash Flow"/>
      <sheetName val="Discom_Details"/>
      <sheetName val="data"/>
      <sheetName val="strain"/>
      <sheetName val="Assumptions"/>
      <sheetName val="HLY_-99-002"/>
      <sheetName val="Hydro_Data2"/>
      <sheetName val="dpc_cost2"/>
      <sheetName val="Plant_Availability2"/>
      <sheetName val="HLY_-99-001"/>
      <sheetName val="Hydro_Data1"/>
      <sheetName val="dpc_cost1"/>
      <sheetName val="Plant_Availability1"/>
      <sheetName val="Form-B"/>
      <sheetName val="HLY_-99-003"/>
      <sheetName val="Hydro_Data3"/>
      <sheetName val="dpc_cost3"/>
      <sheetName val="Plant_Availability3"/>
      <sheetName val="A_3_7"/>
      <sheetName val="C_S_GENERATION"/>
      <sheetName val="Cash_Flow"/>
      <sheetName val="7_11_p1"/>
      <sheetName val="Discom_Details1"/>
      <sheetName val="A_3_71"/>
      <sheetName val="C_S_GENERATION1"/>
      <sheetName val="7_11_p11"/>
      <sheetName val="Discom_Details2"/>
      <sheetName val="A_3_72"/>
      <sheetName val="C_S_GENERATION2"/>
      <sheetName val="7_11_p12"/>
      <sheetName val="4 Annex 1 Basic rate"/>
      <sheetName val="Index Feb 09"/>
      <sheetName val="Data base Feb 09"/>
      <sheetName val="SCF"/>
      <sheetName val="Report"/>
      <sheetName val="DETAILED  BOQ"/>
      <sheetName val="Dispatch 2.0"/>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ce"/>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row r="1">
          <cell r="D1">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vn"/>
      <sheetName val="bvn Final Copy Apr-07 to Mar-08"/>
      <sheetName val="66 KV BHEL 3ARS SF6"/>
      <sheetName val="132 KV 3ARS BHEL SF6"/>
      <sheetName val="TLPPOCT"/>
      <sheetName val="AG UN METER"/>
      <sheetName val="Amorphous TR"/>
      <sheetName val="Lookups"/>
      <sheetName val="R2-S1-mthws-prog"/>
      <sheetName val="CDSteelMaster"/>
      <sheetName val="LMAIN"/>
      <sheetName val="ann10"/>
      <sheetName val="ruf fmp"/>
      <sheetName val="zpF0001"/>
      <sheetName val="shp_T_D_drive"/>
      <sheetName val="REF"/>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f in Rate"/>
      <sheetName val="Origanal"/>
      <sheetName val="Sheet1"/>
      <sheetName val="PRO_39_C"/>
      <sheetName val="ZP AMR"/>
      <sheetName val="CDSteelMaster"/>
      <sheetName val="66 KV BHEL 3ARS SF6"/>
      <sheetName val="132 KV 3ARS BHEL SF6"/>
      <sheetName val="T_D COMP"/>
      <sheetName val="SuvP_Ltg_Catwise"/>
      <sheetName val="PP_Ltg_Catwise"/>
      <sheetName val="SuvP_Ind_Catwise "/>
      <sheetName val="PP_Ind_Catwise "/>
      <sheetName val="R2-S1-mthws-prog"/>
      <sheetName val="Lookups"/>
      <sheetName val="LMAIN"/>
      <sheetName val="mpmla wise pp01_02"/>
      <sheetName val="RegP_Ind_Mthrwise(NRGi)"/>
      <sheetName val="Jot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PRO_39_C"/>
      <sheetName val="LMAIN"/>
      <sheetName val="ZP AMR"/>
      <sheetName val="shp_T&amp;D_drive"/>
      <sheetName val="REL_CONN_13 "/>
      <sheetName val="ann10"/>
      <sheetName val="mpmla wise pp01_02"/>
      <sheetName val="REPORT"/>
      <sheetName val="Result"/>
      <sheetName val="MASTER"/>
      <sheetName val="shp_T_D_drive"/>
      <sheetName val="compar jgy"/>
      <sheetName val="COMPARE AG"/>
      <sheetName val="mpmla wise pp02_03"/>
      <sheetName val="METRE ON UM CONN"/>
      <sheetName val="AG UN METER"/>
      <sheetName val="Recovered_Sheet5"/>
      <sheetName val="Lookups"/>
      <sheetName val="Rep_New_RSO"/>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C.S.GENERATION"/>
      <sheetName val="BREAKUP OF OIL"/>
      <sheetName val="ATC Loss Red"/>
      <sheetName val="DLC"/>
      <sheetName val="A"/>
      <sheetName val="agl-pump-sets"/>
      <sheetName val="EG"/>
      <sheetName val="pump-sets(AI)"/>
      <sheetName val="installes-capacity"/>
      <sheetName val="per-capita"/>
      <sheetName val="towns&amp;vill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Inputs"/>
      <sheetName val="all"/>
      <sheetName val="1"/>
      <sheetName val="dpc cost"/>
      <sheetName val="SUMMERY"/>
      <sheetName val="Scheme Area Details_Block__ C2"/>
      <sheetName val="New33KVSS_E3"/>
      <sheetName val="Prop aug of Ex 33KVSS_E3a"/>
      <sheetName val="Discom Details"/>
      <sheetName val="ONLINE DUMP"/>
      <sheetName val="Salient1"/>
      <sheetName val="Ag_LF"/>
      <sheetName val="Cap_Ad"/>
      <sheetName val="Reg_En_Ip"/>
      <sheetName val="Reg_Ag_LF"/>
      <sheetName val="Tech_loss_900"/>
      <sheetName val="STC_Ag"/>
      <sheetName val="Suppressed_en_(02-03)"/>
      <sheetName val="Loss_red_prog"/>
      <sheetName val="Vol_III_c"/>
      <sheetName val="Annexure_3"/>
      <sheetName val="Dom"/>
      <sheetName val="REVENUES &amp; BS"/>
      <sheetName val="Labour charges"/>
      <sheetName val="Name of Lines"/>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sheetData sheetId="35" refreshError="1"/>
      <sheetData sheetId="3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B"/>
      <sheetName val="RENOVATION"/>
      <sheetName val="DTC"/>
      <sheetName val="Complaint"/>
      <sheetName val="UC CONN"/>
      <sheetName val="PDC"/>
      <sheetName val="IC"/>
      <sheetName val="ENERGY AUDIT1_summ rural"/>
      <sheetName val="New AG UN METER"/>
      <sheetName val="Unmeter Con."/>
      <sheetName val="A"/>
      <sheetName val="B"/>
      <sheetName val="Meter On AGDOM  TC rural"/>
      <sheetName val="DT-METER"/>
      <sheetName val="s-dn."/>
      <sheetName val="Mass Maintenance"/>
      <sheetName val="OH TC"/>
      <sheetName val="CFL&amp; EB"/>
      <sheetName val="Conductor"/>
      <sheetName val="AB SWITCH"/>
      <sheetName val="THEFT ASSES"/>
      <sheetName val="PRO_39_C"/>
      <sheetName val="SuvP_Ltg_Catwise"/>
      <sheetName val="PP_Ltg_Catwise"/>
      <sheetName val="SuvP_Ind_Catwise "/>
      <sheetName val="PP_Ind_Catwise "/>
      <sheetName val="66 KV BHEL 3ARS SF6"/>
      <sheetName val="132 KV 3ARS BHEL SF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_vill.wise_AD_2.3.04"/>
      <sheetName val="JULY_03"/>
      <sheetName val="AUG_03 "/>
      <sheetName val="SEP_03 "/>
      <sheetName val="OCT_03"/>
      <sheetName val="nov_03"/>
      <sheetName val="DEC_03 "/>
      <sheetName val="JAN_04"/>
      <sheetName val="feb_04"/>
      <sheetName val="Mar_04 "/>
      <sheetName val="Apr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la_wc_0203"/>
      <sheetName val="ggy-mpmla"/>
      <sheetName val="yw mpmlaws sumary"/>
      <sheetName val="mpmla_wc_0304"/>
      <sheetName val="mpmla wise paid pending"/>
      <sheetName val="mpmal_divwise_PP"/>
      <sheetName val="mpmla_wc_1103_DISTWISE"/>
      <sheetName val="zp01_02_SPILL"/>
      <sheetName val="ZP01_02spill_2"/>
      <sheetName val="ZP_01_02"/>
      <sheetName val="ZP01_02SPILL_TALWISE"/>
      <sheetName val="ZP_TALWISE_Progress"/>
      <sheetName val="Sheet2"/>
      <sheetName val="Energy_units_0102"/>
      <sheetName val="Energy_units_0203 "/>
      <sheetName val="zp_vill.wise_AD"/>
      <sheetName val="Sheet1"/>
      <sheetName val="T_D COMP"/>
      <sheetName val="REF"/>
      <sheetName val="mpmla wise pp0001"/>
      <sheetName val="zpF0001"/>
      <sheetName val="SuvP_Ltg_Catwise"/>
      <sheetName val="PP_Ltg_Catwise"/>
      <sheetName val="SuvP_Ind_Catwise "/>
      <sheetName val="PP_Ind_Catwise "/>
      <sheetName val="mpmla wise pp01_02"/>
      <sheetName val="ACN_PLN  _2_"/>
      <sheetName val="AG UN METER"/>
      <sheetName val="shp_T_D_drive"/>
      <sheetName val="132 KV 3ARS BHEL SF6"/>
      <sheetName val="GP-SENT"/>
      <sheetName val="R2-S1-mthws-prog"/>
      <sheetName val="REL_CONN_13 "/>
      <sheetName val="REPORT"/>
      <sheetName val="FDR MST"/>
      <sheetName val="New AG UN METER"/>
      <sheetName val="TLPPOCT"/>
      <sheetName val="shp_T&amp;D_drive"/>
      <sheetName val="PRO_39_C"/>
      <sheetName val="LMAIN"/>
      <sheetName val="mpmla wise pp02_03"/>
      <sheetName val="PASTE"/>
      <sheetName val="Master_Data"/>
      <sheetName val="HTVR sc. coll."/>
      <sheetName val="ZP AMR"/>
      <sheetName val="Jotana"/>
      <sheetName val="A 3.7"/>
      <sheetName val="suppl"/>
      <sheetName val="SUM-04-05"/>
      <sheetName val="Book1"/>
      <sheetName val="locationwise activ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New AG UN METER"/>
      <sheetName val="T_D COMP"/>
      <sheetName val="AG UN METER"/>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zpF0001"/>
      <sheetName val="Name of Lines"/>
      <sheetName val="mpmla wise pp01_02"/>
      <sheetName val="mpmla wise pp0001"/>
      <sheetName val="R2-S1-mthws-prog"/>
      <sheetName val="Jotana"/>
      <sheetName val="zp0001_MAR"/>
      <sheetName val="ACN_PLN  _2_"/>
      <sheetName val="T_D COMP"/>
      <sheetName val="pdc Rc,Ag Shif"/>
      <sheetName val="SuvP_Ltg_Catwise"/>
      <sheetName val="PP_Ltg_Catwise"/>
      <sheetName val="PP_Ind_Catwise "/>
      <sheetName val="Paid pending"/>
      <sheetName val="PRO_39_C"/>
      <sheetName val="FDR MST"/>
      <sheetName val="SUM-04-05"/>
      <sheetName val="SuvP_Ind_Catwise "/>
      <sheetName val="CT_mtr_check"/>
      <sheetName val="HTVR_VITROL MODI"/>
      <sheetName val="GP-SENT"/>
      <sheetName val="Recovered_Sheet5"/>
      <sheetName val="117"/>
      <sheetName val="LMAIN"/>
      <sheetName val="HTVR sc. coll."/>
      <sheetName val="Master_Data"/>
      <sheetName val="TLPPOCT"/>
      <sheetName val="Ag LF"/>
      <sheetName val="AG UN METER"/>
      <sheetName val="Inputs"/>
      <sheetName val="A 3.7"/>
      <sheetName val="Modify JALSAN _2_"/>
      <sheetName val="Prop_Jalundh"/>
      <sheetName val="OLD  JALSAN"/>
    </sheetNames>
    <sheetDataSet>
      <sheetData sheetId="0" refreshError="1">
        <row r="1">
          <cell r="A1" t="str">
            <v>Annexure - A</v>
          </cell>
        </row>
        <row r="2">
          <cell r="A2" t="str">
            <v>Fortnightlyreport regarding action taken on feeders selected for reducing T&amp;D losses</v>
          </cell>
          <cell r="Q2">
            <v>0</v>
          </cell>
        </row>
        <row r="3">
          <cell r="J3">
            <v>0</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1" refreshError="1"/>
      <sheetData sheetId="2"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_vill.wise_AD_2.3.04"/>
      <sheetName val="JULY_03"/>
      <sheetName val="AUG_03 "/>
      <sheetName val="SEP_03 "/>
      <sheetName val="OCT_03"/>
      <sheetName val="nov_03"/>
      <sheetName val="DEC_03 "/>
      <sheetName val="JAN_04"/>
      <sheetName val="feb_04"/>
      <sheetName val="Mar_04 "/>
      <sheetName val="Apr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la_wc_0203"/>
      <sheetName val="ggy-mpmla"/>
      <sheetName val="yw mpmlaws sumary"/>
      <sheetName val="mpmla_wc_0304"/>
      <sheetName val="mpmla wise paid pending"/>
      <sheetName val="mpmal_divwise_PP"/>
      <sheetName val="mpmla_wc_1103_DISTWISE"/>
      <sheetName val="zp01_02_SPILL"/>
      <sheetName val="ZP01_02spill_2"/>
      <sheetName val="ZP_01_02"/>
      <sheetName val="ZP01_02SPILL_TALWISE"/>
      <sheetName val="ZP_TALWISE_Progress"/>
      <sheetName val="Sheet2"/>
      <sheetName val="Energy_units_0102"/>
      <sheetName val="Energy_units_0203 "/>
      <sheetName val="zp_vill.wise_AD"/>
      <sheetName val="Sheet1"/>
      <sheetName val="Master_Data"/>
      <sheetName val="mpmla wise pp01_02"/>
      <sheetName val="shp_T&amp;D_drive"/>
      <sheetName val="T_D COMP"/>
      <sheetName val="REF"/>
      <sheetName val="mpmla wise pp0001"/>
      <sheetName val="zpF0001"/>
      <sheetName val="SuvP_Ltg_Catwise"/>
      <sheetName val="PP_Ltg_Catwise"/>
      <sheetName val="SuvP_Ind_Catwise "/>
      <sheetName val="PP_Ind_Catwise "/>
      <sheetName val="ACN_PLN  _2_"/>
      <sheetName val="shp_T_D_drive"/>
      <sheetName val="AG UN METER"/>
      <sheetName val="132 KV 3ARS BHEL SF6"/>
      <sheetName val="GP-SENT"/>
      <sheetName val="R2-S1-mthws-prog"/>
      <sheetName val="REL_CONN_13 "/>
      <sheetName val="REPORT"/>
      <sheetName val="New AG UN METER"/>
      <sheetName val="FDR MST"/>
      <sheetName val="TLPPOCT"/>
      <sheetName val="HTVR sc. coll."/>
      <sheetName val="LMAIN"/>
      <sheetName val="mpmla wise pp02_03"/>
      <sheetName val="PASTE"/>
      <sheetName val="PRO_39_C"/>
      <sheetName val="ZP AMR"/>
      <sheetName val="Jotana"/>
      <sheetName val="A 3.7"/>
      <sheetName val="suppl"/>
      <sheetName val="SUM-04-05"/>
      <sheetName val="Book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0405"/>
      <sheetName val="MP0505"/>
      <sheetName val="MP0605"/>
      <sheetName val="AD_SPA_0405"/>
      <sheetName val="ND_SPA_ 0405"/>
      <sheetName val="PD_SPA_0405"/>
      <sheetName val="MAT for PP_stock_NetREQ_ANC"/>
      <sheetName val="TSWISE_MAT for PP"/>
      <sheetName val="Workinvolved for PP_Blnk"/>
      <sheetName val="WC_PLN_MNTH"/>
      <sheetName val="MAT for PP_stock_NetREQ_HO"/>
      <sheetName val="TSWISE_HO"/>
      <sheetName val="Divwise_PPworks"/>
      <sheetName val="Workinvolved for PP"/>
      <sheetName val="MP_2000-2001"/>
      <sheetName val="MP_2001-2002"/>
      <sheetName val="MP_2002-2003"/>
      <sheetName val="MP_2003-2004"/>
      <sheetName val="MP_blank_0304"/>
      <sheetName val="MP0403"/>
      <sheetName val="MP0503"/>
      <sheetName val="MP0603"/>
      <sheetName val="MP0703"/>
      <sheetName val="MP0803"/>
      <sheetName val="MP0903"/>
      <sheetName val="MP1003"/>
      <sheetName val="MP1103"/>
      <sheetName val="MP1203"/>
      <sheetName val="MP0104"/>
      <sheetName val="MP0204"/>
      <sheetName val="MP0304"/>
      <sheetName val="MP_END"/>
      <sheetName val="MP_cumm_0304"/>
      <sheetName val="QTR_0103_0303"/>
      <sheetName val="R2-S1-mthws-prog"/>
      <sheetName val="R2-S2-Distws-prog"/>
      <sheetName val="ho_distwise"/>
      <sheetName val="R2-S3-DPPO "/>
      <sheetName val="R2-S4-YRWS-RP+SP"/>
      <sheetName val="R2-S5-YRWSPP-CAT"/>
      <sheetName val="R2-S6-SUR-CAT"/>
      <sheetName val="R2-S6A-WC-CAT"/>
      <sheetName val="R2-S7-Talukaws "/>
      <sheetName val="R2-S8-S-Dnws at glance"/>
      <sheetName val="R2-S9-DARK-AB"/>
      <sheetName val="R2-S10-Disputecases"/>
      <sheetName val="R2-s11-Jivandhara"/>
      <sheetName val="JD_SUMMARY"/>
      <sheetName val="R2-S12-SCP-HB-1"/>
      <sheetName val="R2-S12-SCP-HB-2"/>
      <sheetName val="R2-S12-SCP-HB-3&amp;4"/>
      <sheetName val="AO-RE-SCP-HB-EXP "/>
      <sheetName val="R2-S14-DARK-List"/>
      <sheetName val="R1-4-REC-SCHE"/>
      <sheetName val="SPAWC0506"/>
      <sheetName val="R1-5-REQ_MAT"/>
      <sheetName val="R1-6-POLES_CART_ERECT"/>
      <sheetName val="R1-7-PP-TALWS"/>
      <sheetName val="R1-7a-PP-LIST"/>
      <sheetName val="Bal_unelectrified_PP_LIST"/>
      <sheetName val="R1-8-Rec-Sdn."/>
      <sheetName val="R1-12-wc without tc"/>
      <sheetName val="AO-RE-D-Distws-Phy&amp;Fin"/>
      <sheetName val="AO-RE-SPA-EXP"/>
      <sheetName val="AO-RE-DARK_EXP"/>
      <sheetName val="AO-RE-petapara_EXP"/>
      <sheetName val="AO-RE-GTW"/>
      <sheetName val="AO-RE-SSPA_EXP"/>
      <sheetName val="AO-RE-SCARCITY_EXP"/>
      <sheetName val=" Div_tgt_ach_03-04"/>
      <sheetName val=" Div_tgt_ach_05-06 "/>
      <sheetName val="Bal_unelectrified_PP_dec03"/>
      <sheetName val="R1-11-Scarcity"/>
      <sheetName val="MP0404"/>
      <sheetName val="MP0504"/>
      <sheetName val="MP0604"/>
      <sheetName val="MP0704"/>
      <sheetName val="MP0804"/>
      <sheetName val="MP0904"/>
      <sheetName val="MP1004"/>
      <sheetName val="MP1104"/>
      <sheetName val="MP1204"/>
      <sheetName val="MP0105"/>
      <sheetName val="MP0205"/>
      <sheetName val="MP0305"/>
      <sheetName val="MP_END_0405"/>
      <sheetName val="MP_cumm_0405"/>
      <sheetName val="Bal_unelectrified_PP_0304"/>
      <sheetName val="SCP_Divws-Prog_blnk"/>
      <sheetName val="R2-S2-Divws-prog_blnk"/>
      <sheetName val="SCP-HB_Divwise_2003-2004"/>
      <sheetName val="SCP-HB_Distwise_2003-2004 "/>
      <sheetName val="SCP-HB_villwise_2003-2004"/>
      <sheetName val="REQ_POLE"/>
      <sheetName val="RSO_stock_CIRCLEWISE "/>
      <sheetName val="MAT_REQ_MNTH"/>
      <sheetName val="CE(M)_0503_stocks"/>
      <sheetName val="point-10_mose_zo"/>
      <sheetName val="Polecarting"/>
      <sheetName val="Polecarting (2)"/>
      <sheetName val="RE-Distws-Phy&amp;Fin_0605"/>
      <sheetName val="R1-4-REC-SCHE_uptoMar-05"/>
      <sheetName val="ho_distwise (2)"/>
      <sheetName val="SCPLIST_ANAND"/>
      <sheetName val="SCPLIST_KHEDA "/>
      <sheetName val="SCPLIST_Ahmedabad"/>
      <sheetName val="SCPLIST_Gandhinagar"/>
      <sheetName val="REC_SDN_ACH_0506"/>
      <sheetName val="Sheet2"/>
      <sheetName val="Circle_tgt_Ach_Bal_06-07"/>
      <sheetName val="NPRH_wells"/>
      <sheetName val="NPRH_WELLS_SUMMARY"/>
      <sheetName val="NMC_Vasahat"/>
      <sheetName val="PP_LIST_march06"/>
      <sheetName val="Bal_unele_PP_0607"/>
      <sheetName val="Circle_tgt_Ach_Bal_07-08"/>
      <sheetName val="micro irr"/>
      <sheetName val="micro irr (2)"/>
      <sheetName val="R2-S4-YRWS-RP+SP (2)"/>
      <sheetName val="Bal_unele_PP_07-08"/>
      <sheetName val="AO-RE-MIS_EXP"/>
      <sheetName val="Sheet1"/>
      <sheetName val="Master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Timesheet"/>
      <sheetName val="R2-S1-mthws-pr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_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16_lt static "/>
      <sheetName val="cps_sp_up"/>
      <sheetName val="cps_wc"/>
      <sheetName val="cps_summary"/>
      <sheetName val="Existing_CPS_july03"/>
      <sheetName val="cps_pp"/>
      <sheetName val="cps_blnk"/>
      <sheetName val="MTHWISE FAIL"/>
      <sheetName val="PASTE"/>
      <sheetName val="Name of Lines"/>
      <sheetName val="FDR MST"/>
      <sheetName val="shp_T_D_drive"/>
      <sheetName val="TLPPOCT"/>
      <sheetName val="mpmla wise pp0001"/>
      <sheetName val="SuvP_Ltg_Catwise"/>
      <sheetName val="PP_Ltg_Catwise"/>
      <sheetName val="SuvP_Ind_Catwise "/>
      <sheetName val="PP_Ind_Catwise "/>
      <sheetName val="mpmla wise pp01_02"/>
      <sheetName val="zpF0001"/>
      <sheetName val="shp_T&amp;D_drive"/>
      <sheetName val="AAR-MONTHLY"/>
      <sheetName val="T_D COMP"/>
      <sheetName val="#REF"/>
      <sheetName val="Master_Data"/>
      <sheetName val="REF"/>
      <sheetName val="11KV_Xmer_Fail"/>
      <sheetName val="ann7"/>
      <sheetName val="ann10"/>
      <sheetName val="ann11 A"/>
      <sheetName val="ann9"/>
      <sheetName val="ann8"/>
      <sheetName val="ann11 B"/>
      <sheetName val="1.GUVNL TT-SF"/>
      <sheetName val="SUMMARY PBIS increase"/>
      <sheetName val="FB"/>
      <sheetName val="1EM TO STATIC 1Ø"/>
      <sheetName val="MLA ZP"/>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05"/>
      <sheetName val="Dec-05"/>
      <sheetName val="2001-05 nos.&amp; hrs."/>
      <sheetName val="Jan-06"/>
      <sheetName val="Feb-06"/>
      <sheetName val="Mar-06"/>
      <sheetName val="April-06"/>
      <sheetName val="May-06"/>
      <sheetName val="Name of Lines"/>
      <sheetName val="JUNE-06"/>
      <sheetName val="July-06"/>
      <sheetName val="Aug-06"/>
      <sheetName val="SEP-06"/>
      <sheetName val="OCT-06"/>
      <sheetName val="NOV-06"/>
      <sheetName val="DEC-06"/>
      <sheetName val="FDR MST"/>
      <sheetName val="mpmla wise pp0001"/>
      <sheetName val="zpF0001"/>
      <sheetName val="ACN_PLN  _2_"/>
      <sheetName val="REF"/>
      <sheetName val="SuvP_Ltg_Catwise"/>
      <sheetName val="PP_Ltg_Catwise"/>
      <sheetName val="SuvP_Ind_Catwise "/>
      <sheetName val="PP_Ind_Catwise "/>
      <sheetName val="MASTER"/>
      <sheetName val="PASTE"/>
      <sheetName val="SQD WS"/>
      <sheetName val="DRV WS"/>
      <sheetName val="T_D COMP"/>
      <sheetName val="shp_T_D_drive"/>
      <sheetName val="SUM-04-05"/>
      <sheetName val="AG UN ME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 "/>
      <sheetName val="  "/>
      <sheetName val="L"/>
      <sheetName val="Timing"/>
      <sheetName val="Copy"/>
      <sheetName val="CapEx &amp; Ops"/>
      <sheetName val="Debt"/>
      <sheetName val="Tax &amp; Dep"/>
      <sheetName val="FS"/>
      <sheetName val="Equity &amp; Returns"/>
      <sheetName val="Summary"/>
    </sheetNames>
    <sheetDataSet>
      <sheetData sheetId="0" refreshError="1">
        <row r="140">
          <cell r="E140" t="str">
            <v>Oil Co</v>
          </cell>
        </row>
        <row r="141">
          <cell r="E141" t="str">
            <v>KPMG Jan 2008</v>
          </cell>
        </row>
        <row r="142">
          <cell r="E142" t="str">
            <v>On Shore Project 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TLPPOCT"/>
      <sheetName val="shp_T_D_drive"/>
      <sheetName val="mpmla wise pp01_02"/>
      <sheetName val="zpF0001"/>
      <sheetName val="Recovered_Sheet5"/>
      <sheetName val="ACN_PLN  _2_"/>
      <sheetName val="shp_T&amp;D_drive"/>
      <sheetName val="FDR MST"/>
      <sheetName val="T_D COMP"/>
      <sheetName val="Macro1"/>
      <sheetName val="DATA"/>
      <sheetName val="REF"/>
      <sheetName val="SuvP_Ltg_Catwise"/>
      <sheetName val="PP_Ltg_Catwise"/>
      <sheetName val="SuvP_Ind_Catwise "/>
      <sheetName val="PP_Ind_Catwise "/>
      <sheetName val="Name of Lines"/>
      <sheetName val="1991 all"/>
      <sheetName val="CistMast_SteelQty"/>
      <sheetName val="Book1"/>
      <sheetName val="AG UN METER"/>
      <sheetName val="catcum (2)"/>
      <sheetName val="mpmla wise pp0001"/>
      <sheetName val="compar jgy"/>
      <sheetName val="COMPARE AG"/>
    </sheetNames>
    <sheetDataSet>
      <sheetData sheetId="0">
        <row r="3">
          <cell r="C3">
            <v>2.7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mpmla wise pp0001"/>
      <sheetName val="ACN_PLN  _2_"/>
      <sheetName val="mpmla wise pp01_02"/>
      <sheetName val="ZP AMR"/>
      <sheetName val="MTHWISE FAIL"/>
      <sheetName val="REF"/>
      <sheetName val="MASTER"/>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Master_Data"/>
      <sheetName val="Name of Lines"/>
      <sheetName val="DATA"/>
      <sheetName val="117"/>
      <sheetName val="PRO_39_C"/>
      <sheetName val="Recovered_Sheet5"/>
      <sheetName val="AG UN METER"/>
      <sheetName val="MLA ZP"/>
      <sheetName val="Sheet7"/>
      <sheetName val="PM_testing"/>
      <sheetName val="ACN_PLN  (2)"/>
      <sheetName val="Ag LF"/>
      <sheetName val="Jotana"/>
      <sheetName val="compar jgy"/>
      <sheetName val="COMPARE AG"/>
      <sheetName val="mpmla wise pp02_03"/>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_7"/>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
      <sheetName val="ZP &amp; RGGVY"/>
      <sheetName val="SPA"/>
      <sheetName val="TATKAL NOR"/>
      <sheetName val="TATKAL DRIP"/>
      <sheetName val="MIS "/>
      <sheetName val="DIS"/>
      <sheetName val="AG SC"/>
      <sheetName val="RE MIS"/>
      <sheetName val="Index"/>
      <sheetName val="1"/>
      <sheetName val="2"/>
      <sheetName val="3"/>
      <sheetName val="4"/>
      <sheetName val="5"/>
      <sheetName val="Pro-A Tatkal Appl. SDd wise"/>
      <sheetName val="Pro-BTatkalAppl.Dist-Talukawise"/>
      <sheetName val="Pro(A+B)Total Tatkal App."/>
      <sheetName val="6 Pro-C Tech-Without Drip"/>
      <sheetName val="6 Pro-C Tech-With Drip"/>
      <sheetName val="7 Tatkal without DRIP"/>
      <sheetName val="7 Tatkal with DRIP"/>
      <sheetName val="8"/>
      <sheetName val="9"/>
      <sheetName val="9 Talukawise"/>
      <sheetName val="9 sdn _taluka"/>
      <sheetName val="9 AG SC"/>
      <sheetName val="SDn wise "/>
      <sheetName val="10"/>
      <sheetName val="11A"/>
      <sheetName val="11B"/>
      <sheetName val="12"/>
      <sheetName val="13"/>
      <sheetName val="14 ABCD"/>
      <sheetName val="14 (Gen+SC)-No entry"/>
      <sheetName val="15A"/>
      <sheetName val="15B"/>
      <sheetName val="16"/>
      <sheetName val="17 A"/>
      <sheetName val="Paid pending (3)"/>
      <sheetName val="taluka wise W-C"/>
      <sheetName val="SCSP 19"/>
      <sheetName val="20"/>
      <sheetName val="20 School ele"/>
      <sheetName val="Anganwadi Distwise"/>
      <sheetName val="Anganwadi Taluka"/>
      <sheetName val="DISPUTED CASES March'12 "/>
      <sheetName val="FQ CHARGE PAID"/>
      <sheetName val="MONTHWISE HP"/>
      <sheetName val="SPA-MIS-TTK-X'mer-Req"/>
      <sheetName val="TC"/>
      <sheetName val="Sheet1"/>
      <sheetName val="Sheet2"/>
      <sheetName val="CDSteelMaster"/>
      <sheetName val="SUM-04-05"/>
      <sheetName val="shp_T_D_drive"/>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ow r="3">
          <cell r="H3" t="str">
            <v>Month: March-12</v>
          </cell>
        </row>
      </sheetData>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5"/>
      <sheetName val="more then 2 hrs"/>
      <sheetName val="LOOKUPS"/>
      <sheetName val="#REF"/>
      <sheetName val="TLPPOCT"/>
      <sheetName val="CDSteelMaster"/>
      <sheetName val="SINGLE"/>
      <sheetName val="FDR MST"/>
      <sheetName val="REPORT"/>
      <sheetName val="mpmla wise pp0001"/>
      <sheetName val="SDO"/>
      <sheetName val="shp_T_D_drive"/>
      <sheetName val="zpF0001"/>
      <sheetName val="AG UN METER"/>
      <sheetName val="ACN_PLN  _2_"/>
      <sheetName val="Name of Li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R.Hrs. Since Comm"/>
      <sheetName val="BREAKUP OF OIL"/>
    </sheetNames>
    <sheetDataSet>
      <sheetData sheetId="0" refreshError="1">
        <row r="721">
          <cell r="F721">
            <v>0.90799276391293349</v>
          </cell>
        </row>
      </sheetData>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Normal NDZ"/>
      <sheetName val="7.5%."/>
      <sheetName val="Ag pending application (2)"/>
      <sheetName val="Ag Society"/>
      <sheetName val="Tatkal-Normal (2010)"/>
      <sheetName val="Tatkal-Drip (2010)"/>
      <sheetName val="Tatkal-Normal (2013)"/>
      <sheetName val="Tatkal-Drip (2013)"/>
      <sheetName val="DZ Drip-2003"/>
      <sheetName val="DZ Drip-2012"/>
      <sheetName val="SCSP-Status"/>
      <sheetName val="Zup R-GEN "/>
      <sheetName val="Zup U-GEN"/>
      <sheetName val="Zup U-SC"/>
      <sheetName val="Zup R-SC "/>
      <sheetName val="Zup Total"/>
      <sheetName val="Pro(A+B)Total Tatkal App."/>
      <sheetName val="CDSteelMaster"/>
      <sheetName val="SUM-04-05"/>
      <sheetName val="LOOKUPS"/>
      <sheetName val="shp_T&amp;D_drive"/>
      <sheetName val="shp_T_D_drive"/>
    </sheetNames>
    <sheetDataSet>
      <sheetData sheetId="0">
        <row r="6">
          <cell r="A6" t="str">
            <v>Month: OCTOBER-2013</v>
          </cell>
        </row>
      </sheetData>
      <sheetData sheetId="1">
        <row r="78">
          <cell r="D78" t="str">
            <v>Bhavnagar</v>
          </cell>
        </row>
      </sheetData>
      <sheetData sheetId="2"/>
      <sheetData sheetId="3"/>
      <sheetData sheetId="4"/>
      <sheetData sheetId="5"/>
      <sheetData sheetId="6"/>
      <sheetData sheetId="7">
        <row r="78">
          <cell r="K78">
            <v>0</v>
          </cell>
        </row>
      </sheetData>
      <sheetData sheetId="8">
        <row r="5">
          <cell r="AS5" t="str">
            <v>Up to</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SUMMERY"/>
      <sheetName val="form_x0000_"/>
      <sheetName val="04REL"/>
      <sheetName val="Sept "/>
      <sheetName val="7"/>
      <sheetName val="Salient1"/>
      <sheetName val="Labour charges"/>
      <sheetName val="RAJ"/>
      <sheetName val="Feb-06"/>
      <sheetName val="Inputs"/>
      <sheetName val="dpc cost"/>
      <sheetName val="form"/>
      <sheetName val="form_____________"/>
      <sheetName val="form?"/>
      <sheetName val="Ag LF"/>
      <sheetName val="Executive Summary -Thermal"/>
      <sheetName val="Stationwise Thermal &amp; Hydel Gen"/>
      <sheetName val="TWELVE"/>
      <sheetName val="form_"/>
      <sheetName val="all"/>
      <sheetName val="overall"/>
      <sheetName val="form_x005f_x0000__x005f_x0000__x005f_x0000__x0000"/>
      <sheetName val="form_x005f_x0000_"/>
      <sheetName val="PART C"/>
      <sheetName val="Part A General"/>
      <sheetName val="Discom Details"/>
      <sheetName val="First information "/>
      <sheetName val="annexture-g1"/>
      <sheetName val="ARR Forms For Submission"/>
      <sheetName val="A_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1"/>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NGU"/>
      <sheetName val="breakup of oil"/>
      <sheetName val="Data"/>
      <sheetName val="Sheet1"/>
      <sheetName val="feasibility require"/>
      <sheetName val="Form_A"/>
      <sheetName val="form_x005f_x005f_x005f_x0000__x005f_x005f_x005f_x0000__"/>
      <sheetName val="form_x005f_x005f_x005f_x0000_"/>
      <sheetName val="mpmla wise pp0001"/>
      <sheetName val="LOOKUPS"/>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ow r="35">
          <cell r="I35">
            <v>63490.540060935658</v>
          </cell>
        </row>
      </sheetData>
      <sheetData sheetId="20">
        <row r="35">
          <cell r="I35">
            <v>63490.540060935658</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T&amp;D"/>
      <sheetName val="Meter tesing &amp; defective Q- 1"/>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R.Hrs. Since Comm"/>
      <sheetName val="data"/>
      <sheetName val="Salient1"/>
      <sheetName val="Sept "/>
      <sheetName val="04REL"/>
      <sheetName val="A"/>
      <sheetName val="agl-pump-sets"/>
      <sheetName val="EG"/>
      <sheetName val="pump-sets(AI)"/>
      <sheetName val="installes-capacity"/>
      <sheetName val="per-capita"/>
      <sheetName val="towns&amp;villages"/>
      <sheetName val="DLC"/>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A 3.7"/>
      <sheetName val="METRE ON UM CONN"/>
      <sheetName val="SuvP_Ltg_Catwise"/>
      <sheetName val="PP_Ltg_Catwise"/>
      <sheetName val="SuvP_Ind_Catwise "/>
      <sheetName val="PP_Ind_Catwise "/>
    </sheetNames>
    <sheetDataSet>
      <sheetData sheetId="0" refreshError="1">
        <row r="3">
          <cell r="A3" t="str">
            <v>STATION NAME</v>
          </cell>
        </row>
        <row r="4">
          <cell r="A4" t="str">
            <v/>
          </cell>
          <cell r="B4" t="str">
            <v>P A R T I C U L A R S</v>
          </cell>
          <cell r="C4" t="str">
            <v>MW</v>
          </cell>
          <cell r="D4" t="str">
            <v>91-92</v>
          </cell>
          <cell r="E4" t="str">
            <v>92-93</v>
          </cell>
          <cell r="F4" t="str">
            <v>93-94</v>
          </cell>
          <cell r="G4" t="str">
            <v>94-95</v>
          </cell>
          <cell r="H4" t="str">
            <v xml:space="preserve">95-96 </v>
          </cell>
        </row>
        <row r="5">
          <cell r="A5">
            <v>1</v>
          </cell>
          <cell r="B5" t="str">
            <v>Thermal  Generation (Including 100 % Satpura )</v>
          </cell>
          <cell r="C5" t="str">
            <v>MU</v>
          </cell>
          <cell r="D5">
            <v>11579.92</v>
          </cell>
          <cell r="E5">
            <v>12363.2</v>
          </cell>
          <cell r="F5">
            <v>13331.49</v>
          </cell>
          <cell r="G5">
            <v>14781.19868</v>
          </cell>
          <cell r="H5">
            <v>16071.35</v>
          </cell>
        </row>
        <row r="6">
          <cell r="A6">
            <v>2</v>
          </cell>
          <cell r="B6" t="str">
            <v xml:space="preserve">Plan Target    </v>
          </cell>
          <cell r="C6" t="str">
            <v>MU</v>
          </cell>
          <cell r="D6">
            <v>13440</v>
          </cell>
          <cell r="E6">
            <v>13240</v>
          </cell>
          <cell r="F6">
            <v>14935</v>
          </cell>
          <cell r="G6">
            <v>14850</v>
          </cell>
          <cell r="H6">
            <v>16620</v>
          </cell>
        </row>
        <row r="7">
          <cell r="A7">
            <v>3</v>
          </cell>
          <cell r="B7" t="str">
            <v>ACHIEVEMENT Percentage of ( 2 )</v>
          </cell>
          <cell r="C7" t="str">
            <v>%</v>
          </cell>
          <cell r="D7">
            <v>86.160119047619048</v>
          </cell>
          <cell r="E7">
            <v>93.377643504531719</v>
          </cell>
          <cell r="F7">
            <v>89.26340810177436</v>
          </cell>
          <cell r="G7">
            <v>99.53669144781145</v>
          </cell>
          <cell r="H7">
            <v>96.698856799037301</v>
          </cell>
        </row>
        <row r="8">
          <cell r="A8">
            <v>4</v>
          </cell>
          <cell r="B8" t="str">
            <v>Plant    Utilisation    Factor            **</v>
          </cell>
          <cell r="C8" t="str">
            <v>%</v>
          </cell>
          <cell r="D8">
            <v>49.14</v>
          </cell>
          <cell r="E8">
            <v>52.6</v>
          </cell>
          <cell r="F8">
            <v>56.03</v>
          </cell>
          <cell r="G8">
            <v>58.1673864745838</v>
          </cell>
          <cell r="H8">
            <v>59.2</v>
          </cell>
        </row>
        <row r="9">
          <cell r="A9">
            <v>5</v>
          </cell>
          <cell r="B9" t="str">
            <v>Plant    Availibility   Factor              **</v>
          </cell>
          <cell r="C9" t="str">
            <v>%</v>
          </cell>
          <cell r="D9">
            <v>66.92</v>
          </cell>
          <cell r="E9">
            <v>71.400000000000006</v>
          </cell>
          <cell r="F9">
            <v>72.040000000000006</v>
          </cell>
          <cell r="G9">
            <v>75.44</v>
          </cell>
          <cell r="H9">
            <v>75.3</v>
          </cell>
        </row>
        <row r="10">
          <cell r="A10">
            <v>6</v>
          </cell>
          <cell r="B10" t="str">
            <v>Partial  Unavailability Factor         **</v>
          </cell>
          <cell r="C10" t="str">
            <v>%</v>
          </cell>
          <cell r="D10">
            <v>17.78</v>
          </cell>
          <cell r="E10">
            <v>18.8</v>
          </cell>
          <cell r="F10">
            <v>16</v>
          </cell>
          <cell r="G10">
            <v>17.272613525416201</v>
          </cell>
          <cell r="H10">
            <v>16.16</v>
          </cell>
        </row>
        <row r="11">
          <cell r="A11" t="str">
            <v>a</v>
          </cell>
          <cell r="B11" t="str">
            <v>Main Boiler</v>
          </cell>
          <cell r="C11" t="str">
            <v>%</v>
          </cell>
          <cell r="D11">
            <v>0</v>
          </cell>
          <cell r="E11">
            <v>0.38</v>
          </cell>
          <cell r="F11">
            <v>0.24</v>
          </cell>
          <cell r="G11">
            <v>0.25</v>
          </cell>
          <cell r="H11">
            <v>2.4</v>
          </cell>
        </row>
        <row r="12">
          <cell r="A12" t="str">
            <v>b</v>
          </cell>
          <cell r="B12" t="str">
            <v>Boiler Auxiliaries(Mainly Mills)</v>
          </cell>
          <cell r="C12" t="str">
            <v>%</v>
          </cell>
          <cell r="D12">
            <v>2.1352047355439101</v>
          </cell>
          <cell r="E12">
            <v>0.82</v>
          </cell>
          <cell r="F12">
            <v>1.03</v>
          </cell>
          <cell r="G12">
            <v>0.57999999999999996</v>
          </cell>
          <cell r="H12">
            <v>5.0999999999999996</v>
          </cell>
        </row>
        <row r="13">
          <cell r="A13" t="str">
            <v>c</v>
          </cell>
          <cell r="B13" t="str">
            <v>Turbine</v>
          </cell>
          <cell r="C13" t="str">
            <v>%</v>
          </cell>
          <cell r="D13">
            <v>0.30946718340726254</v>
          </cell>
          <cell r="E13">
            <v>1.1200000000000001</v>
          </cell>
          <cell r="F13">
            <v>1.37</v>
          </cell>
          <cell r="G13">
            <v>0.28000000000000003</v>
          </cell>
          <cell r="H13">
            <v>0.8</v>
          </cell>
        </row>
        <row r="14">
          <cell r="A14" t="str">
            <v>d</v>
          </cell>
          <cell r="B14" t="str">
            <v>Turbine Auxiliaries</v>
          </cell>
          <cell r="C14" t="str">
            <v>%</v>
          </cell>
          <cell r="D14">
            <v>1.1834191455446403</v>
          </cell>
          <cell r="E14">
            <v>0.81</v>
          </cell>
          <cell r="F14">
            <v>0.54</v>
          </cell>
          <cell r="G14">
            <v>0.21</v>
          </cell>
          <cell r="H14">
            <v>0.6</v>
          </cell>
        </row>
        <row r="15">
          <cell r="A15" t="str">
            <v>e</v>
          </cell>
          <cell r="B15" t="str">
            <v>Generator</v>
          </cell>
          <cell r="C15" t="str">
            <v>%</v>
          </cell>
          <cell r="D15">
            <v>0.23316136939653051</v>
          </cell>
          <cell r="E15">
            <v>0.36</v>
          </cell>
          <cell r="F15">
            <v>0.69</v>
          </cell>
          <cell r="G15">
            <v>0.93</v>
          </cell>
          <cell r="H15">
            <v>0.3</v>
          </cell>
        </row>
        <row r="16">
          <cell r="A16" t="str">
            <v>f</v>
          </cell>
          <cell r="B16" t="str">
            <v>Electrical</v>
          </cell>
          <cell r="C16" t="str">
            <v>%</v>
          </cell>
          <cell r="D16">
            <v>0.46916617012716505</v>
          </cell>
          <cell r="E16">
            <v>0.28000000000000003</v>
          </cell>
          <cell r="F16">
            <v>0.28999999999999998</v>
          </cell>
          <cell r="G16">
            <v>1.78</v>
          </cell>
          <cell r="H16">
            <v>0.8</v>
          </cell>
        </row>
        <row r="17">
          <cell r="A17" t="str">
            <v>g</v>
          </cell>
          <cell r="B17" t="str">
            <v>Coal related (Quality ,Quantity ,Handling ,wet coal)</v>
          </cell>
          <cell r="C17" t="str">
            <v>%</v>
          </cell>
          <cell r="D17">
            <v>3.0365300291812445</v>
          </cell>
          <cell r="E17">
            <v>0.33</v>
          </cell>
          <cell r="F17">
            <v>0.12</v>
          </cell>
          <cell r="G17">
            <v>0.47</v>
          </cell>
          <cell r="H17">
            <v>5.8</v>
          </cell>
        </row>
        <row r="18">
          <cell r="A18" t="str">
            <v>h</v>
          </cell>
          <cell r="B18" t="str">
            <v>Others</v>
          </cell>
          <cell r="C18" t="str">
            <v>%</v>
          </cell>
          <cell r="D18">
            <v>2.2070544258220908</v>
          </cell>
          <cell r="E18">
            <v>3.85</v>
          </cell>
          <cell r="F18">
            <v>1.23</v>
          </cell>
          <cell r="G18">
            <v>1</v>
          </cell>
          <cell r="H18">
            <v>0.5</v>
          </cell>
        </row>
        <row r="19">
          <cell r="A19">
            <v>7</v>
          </cell>
          <cell r="B19" t="str">
            <v xml:space="preserve">Planned  Outage         Rate          </v>
          </cell>
          <cell r="C19" t="str">
            <v>MU</v>
          </cell>
          <cell r="D19">
            <v>3672.14</v>
          </cell>
          <cell r="E19">
            <v>3192.88</v>
          </cell>
          <cell r="F19">
            <v>3765.67</v>
          </cell>
          <cell r="G19">
            <v>2144.02</v>
          </cell>
          <cell r="H19">
            <v>3421.66</v>
          </cell>
        </row>
        <row r="20">
          <cell r="A20" t="str">
            <v>a</v>
          </cell>
          <cell r="B20">
            <v>0</v>
          </cell>
          <cell r="C20" t="str">
            <v>No</v>
          </cell>
          <cell r="D20">
            <v>18</v>
          </cell>
          <cell r="E20">
            <v>23</v>
          </cell>
          <cell r="F20">
            <v>20</v>
          </cell>
          <cell r="G20">
            <v>24</v>
          </cell>
          <cell r="H20">
            <v>23</v>
          </cell>
        </row>
        <row r="21">
          <cell r="A21" t="str">
            <v>b</v>
          </cell>
          <cell r="B21" t="str">
            <v xml:space="preserve">                                                       **</v>
          </cell>
          <cell r="C21" t="str">
            <v>%</v>
          </cell>
          <cell r="D21">
            <v>16</v>
          </cell>
          <cell r="E21">
            <v>13.59</v>
          </cell>
          <cell r="F21">
            <v>16.079999999999998</v>
          </cell>
          <cell r="G21">
            <v>12.209376208374712</v>
          </cell>
          <cell r="H21">
            <v>12.6</v>
          </cell>
        </row>
        <row r="22">
          <cell r="A22">
            <v>8</v>
          </cell>
          <cell r="B22" t="str">
            <v xml:space="preserve">Forced   Outage   </v>
          </cell>
          <cell r="C22" t="str">
            <v>MU</v>
          </cell>
          <cell r="D22">
            <v>4054.2</v>
          </cell>
          <cell r="E22">
            <v>3528.19</v>
          </cell>
          <cell r="F22">
            <v>2780.85</v>
          </cell>
          <cell r="G22">
            <v>3161.67</v>
          </cell>
          <cell r="H22">
            <v>3281.99</v>
          </cell>
        </row>
        <row r="23">
          <cell r="A23" t="str">
            <v>a</v>
          </cell>
          <cell r="B23" t="str">
            <v>90-91</v>
          </cell>
          <cell r="C23" t="str">
            <v>No</v>
          </cell>
          <cell r="D23">
            <v>838</v>
          </cell>
          <cell r="E23">
            <v>793</v>
          </cell>
          <cell r="F23">
            <v>756</v>
          </cell>
          <cell r="G23">
            <v>935</v>
          </cell>
          <cell r="H23">
            <v>1031</v>
          </cell>
        </row>
        <row r="24">
          <cell r="A24" t="str">
            <v>b</v>
          </cell>
          <cell r="B24" t="str">
            <v xml:space="preserve">                                                      **</v>
          </cell>
          <cell r="C24" t="str">
            <v>%</v>
          </cell>
          <cell r="D24">
            <v>17.079999999999998</v>
          </cell>
          <cell r="E24">
            <v>15.01</v>
          </cell>
          <cell r="F24">
            <v>11.88</v>
          </cell>
          <cell r="G24">
            <v>12.35</v>
          </cell>
          <cell r="H24">
            <v>12.08</v>
          </cell>
        </row>
        <row r="25">
          <cell r="A25" t="str">
            <v>c</v>
          </cell>
          <cell r="B25" t="str">
            <v>Boiler Tube Leakages</v>
          </cell>
          <cell r="C25" t="str">
            <v>MU</v>
          </cell>
          <cell r="D25">
            <v>1507</v>
          </cell>
          <cell r="E25">
            <v>1373.19</v>
          </cell>
          <cell r="F25">
            <v>1286</v>
          </cell>
          <cell r="G25">
            <v>1722</v>
          </cell>
          <cell r="H25">
            <v>2009.66</v>
          </cell>
        </row>
        <row r="26">
          <cell r="A26" t="str">
            <v>d</v>
          </cell>
          <cell r="B26" t="str">
            <v>93-94</v>
          </cell>
          <cell r="C26" t="str">
            <v>No</v>
          </cell>
          <cell r="D26">
            <v>167</v>
          </cell>
          <cell r="E26">
            <v>188</v>
          </cell>
          <cell r="F26">
            <v>192</v>
          </cell>
          <cell r="G26">
            <v>240</v>
          </cell>
          <cell r="H26">
            <v>273</v>
          </cell>
        </row>
        <row r="27">
          <cell r="A27" t="str">
            <v>e</v>
          </cell>
          <cell r="B27" t="str">
            <v>94-95</v>
          </cell>
          <cell r="C27" t="str">
            <v>%</v>
          </cell>
          <cell r="D27">
            <v>6.3955985380519014</v>
          </cell>
          <cell r="E27">
            <v>5.829559290259148</v>
          </cell>
          <cell r="F27">
            <v>5.4781122578512509</v>
          </cell>
          <cell r="G27">
            <v>6.4055165111673595</v>
          </cell>
          <cell r="H27">
            <v>7.398106058932755</v>
          </cell>
        </row>
        <row r="28">
          <cell r="A28">
            <v>9</v>
          </cell>
          <cell r="B28" t="str">
            <v>Total          Coal           Consumption</v>
          </cell>
          <cell r="C28" t="str">
            <v>1000MT</v>
          </cell>
          <cell r="D28">
            <v>9628</v>
          </cell>
          <cell r="E28">
            <v>10365</v>
          </cell>
          <cell r="F28">
            <v>10889.111999999999</v>
          </cell>
          <cell r="G28">
            <v>12127.994971999999</v>
          </cell>
          <cell r="H28">
            <v>13030.226000000001</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row>
        <row r="30">
          <cell r="A30">
            <v>11</v>
          </cell>
          <cell r="B30" t="str">
            <v>Specific    Coal           Consumption</v>
          </cell>
          <cell r="C30" t="str">
            <v>Kg/Kwh</v>
          </cell>
          <cell r="D30">
            <v>0.83</v>
          </cell>
          <cell r="E30">
            <v>0.8</v>
          </cell>
          <cell r="F30">
            <v>0.81679632209152919</v>
          </cell>
          <cell r="G30">
            <v>0.82050145151015585</v>
          </cell>
          <cell r="H30">
            <v>0.81</v>
          </cell>
        </row>
        <row r="31">
          <cell r="A31">
            <v>12</v>
          </cell>
          <cell r="B31" t="str">
            <v>Total          Fuel Oil     Consumption</v>
          </cell>
          <cell r="C31" t="str">
            <v>1000KL</v>
          </cell>
          <cell r="D31">
            <v>147</v>
          </cell>
          <cell r="E31">
            <v>178</v>
          </cell>
          <cell r="F31">
            <v>144.66900000000001</v>
          </cell>
          <cell r="G31">
            <v>185.24459685843499</v>
          </cell>
          <cell r="H31">
            <v>124.101</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row>
        <row r="33">
          <cell r="A33">
            <v>14</v>
          </cell>
          <cell r="B33" t="str">
            <v xml:space="preserve">Specific    Fuel Oil      Consumption </v>
          </cell>
          <cell r="C33" t="str">
            <v>ml/Kwh</v>
          </cell>
          <cell r="D33">
            <v>12.72</v>
          </cell>
          <cell r="E33">
            <v>14.43</v>
          </cell>
          <cell r="F33">
            <v>10.851675244102497</v>
          </cell>
          <cell r="G33">
            <v>12.532447528026529</v>
          </cell>
          <cell r="H33">
            <v>7.72</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row>
        <row r="35">
          <cell r="A35">
            <v>16</v>
          </cell>
          <cell r="B35" t="str">
            <v>Thermal  Auxiliary Consumption   Total</v>
          </cell>
          <cell r="C35" t="str">
            <v>MU</v>
          </cell>
          <cell r="D35">
            <v>1235.3499999999999</v>
          </cell>
          <cell r="E35">
            <v>1288.0999999999999</v>
          </cell>
          <cell r="F35">
            <v>1394.5</v>
          </cell>
          <cell r="G35">
            <v>1558.7317929999999</v>
          </cell>
          <cell r="H35">
            <v>1648.2</v>
          </cell>
        </row>
        <row r="36">
          <cell r="A36">
            <v>17</v>
          </cell>
          <cell r="B36" t="str">
            <v>Thermal  Auxiliary Consumption   Percentage</v>
          </cell>
          <cell r="C36" t="str">
            <v>%</v>
          </cell>
          <cell r="D36">
            <v>10.67</v>
          </cell>
          <cell r="E36">
            <v>10.4</v>
          </cell>
          <cell r="F36">
            <v>10.449094587326698</v>
          </cell>
          <cell r="G36">
            <v>10.545367982294113</v>
          </cell>
          <cell r="H36">
            <v>10.255516804748822</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row>
        <row r="38">
          <cell r="A38" t="str">
            <v>Note :-</v>
          </cell>
          <cell r="B38" t="str">
            <v>91-92</v>
          </cell>
          <cell r="C38">
            <v>400</v>
          </cell>
          <cell r="D38">
            <v>2040</v>
          </cell>
          <cell r="E38">
            <v>1473.96</v>
          </cell>
          <cell r="F38">
            <v>72.252941176470586</v>
          </cell>
          <cell r="G38">
            <v>58.622000000000007</v>
          </cell>
          <cell r="H38">
            <v>41.950136612021858</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row>
        <row r="43">
          <cell r="A43">
            <v>5</v>
          </cell>
          <cell r="B43" t="str">
            <v>Totals  may  not  tally  due  to  rounding  off.</v>
          </cell>
          <cell r="C43">
            <v>400</v>
          </cell>
          <cell r="D43">
            <v>2100</v>
          </cell>
          <cell r="E43">
            <v>2372.1999999999998</v>
          </cell>
          <cell r="F43">
            <v>112.96190476190475</v>
          </cell>
          <cell r="G43">
            <v>79.72</v>
          </cell>
          <cell r="H43">
            <v>67.699771689497709</v>
          </cell>
        </row>
        <row r="44">
          <cell r="B44" t="str">
            <v>97-98</v>
          </cell>
          <cell r="C44">
            <v>400</v>
          </cell>
          <cell r="D44">
            <v>2050</v>
          </cell>
          <cell r="E44">
            <v>2476.12</v>
          </cell>
          <cell r="F44">
            <v>120.78634146341463</v>
          </cell>
          <cell r="G44">
            <v>83.44</v>
          </cell>
          <cell r="H44">
            <v>70.665525114155244</v>
          </cell>
        </row>
        <row r="45">
          <cell r="A45" t="str">
            <v>EXECUTIVE SUMMARY</v>
          </cell>
          <cell r="B45" t="str">
            <v>98-99</v>
          </cell>
          <cell r="C45">
            <v>400</v>
          </cell>
          <cell r="D45">
            <v>2100</v>
          </cell>
          <cell r="E45">
            <v>1797.15</v>
          </cell>
          <cell r="F45">
            <v>85.578571428571422</v>
          </cell>
          <cell r="G45">
            <v>59.9</v>
          </cell>
          <cell r="H45">
            <v>51.288527397260275</v>
          </cell>
        </row>
        <row r="46">
          <cell r="A46" t="str">
            <v>96-97 to 00-01</v>
          </cell>
          <cell r="B46" t="str">
            <v>99-00</v>
          </cell>
          <cell r="C46">
            <v>400</v>
          </cell>
          <cell r="D46">
            <v>1900</v>
          </cell>
          <cell r="E46">
            <v>2340.6999999999998</v>
          </cell>
          <cell r="F46">
            <v>123.19473684210524</v>
          </cell>
          <cell r="G46">
            <v>81.099999999999994</v>
          </cell>
          <cell r="H46">
            <v>66.599999999999994</v>
          </cell>
        </row>
        <row r="47">
          <cell r="A47" t="str">
            <v>THERMAL GENETRATION</v>
          </cell>
          <cell r="B47" t="str">
            <v>00-01</v>
          </cell>
          <cell r="C47">
            <v>400</v>
          </cell>
          <cell r="D47">
            <v>2000</v>
          </cell>
          <cell r="E47">
            <v>2182.83</v>
          </cell>
          <cell r="F47">
            <v>109.14149999999999</v>
          </cell>
          <cell r="G47">
            <v>74.38</v>
          </cell>
          <cell r="H47">
            <v>62.3</v>
          </cell>
        </row>
        <row r="48">
          <cell r="A48" t="str">
            <v/>
          </cell>
          <cell r="B48" t="str">
            <v>P A R T I C U L A R S</v>
          </cell>
          <cell r="C48">
            <v>0</v>
          </cell>
          <cell r="D48" t="str">
            <v>96-97</v>
          </cell>
          <cell r="E48" t="str">
            <v>97-98</v>
          </cell>
          <cell r="F48" t="str">
            <v>98-99</v>
          </cell>
          <cell r="G48" t="str">
            <v>99-00</v>
          </cell>
          <cell r="H48" t="str">
            <v>00-01</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row>
        <row r="52">
          <cell r="A52">
            <v>4</v>
          </cell>
          <cell r="B52" t="str">
            <v>Plant    Utilisation    Factor            **</v>
          </cell>
          <cell r="C52" t="str">
            <v>%</v>
          </cell>
          <cell r="D52">
            <v>62.26</v>
          </cell>
          <cell r="E52">
            <v>66.319999999999993</v>
          </cell>
          <cell r="F52">
            <v>68.180000000000007</v>
          </cell>
          <cell r="G52">
            <v>69.42</v>
          </cell>
          <cell r="H52">
            <v>66.349999999999994</v>
          </cell>
        </row>
        <row r="53">
          <cell r="A53">
            <v>5</v>
          </cell>
          <cell r="B53" t="str">
            <v>Plant    Availibility   Factor              **</v>
          </cell>
          <cell r="C53" t="str">
            <v>%</v>
          </cell>
          <cell r="D53">
            <v>74.900000000000006</v>
          </cell>
          <cell r="E53">
            <v>76.290000000000006</v>
          </cell>
          <cell r="F53">
            <v>77.22</v>
          </cell>
          <cell r="G53">
            <v>79.09</v>
          </cell>
          <cell r="H53">
            <v>77.67</v>
          </cell>
        </row>
        <row r="54">
          <cell r="A54">
            <v>6</v>
          </cell>
          <cell r="B54" t="str">
            <v>Partial  Unavailability Factor         **</v>
          </cell>
          <cell r="C54" t="str">
            <v>%</v>
          </cell>
          <cell r="D54">
            <v>12.64</v>
          </cell>
          <cell r="E54">
            <v>9.9700000000000006</v>
          </cell>
          <cell r="F54">
            <v>9.0399999999999991</v>
          </cell>
          <cell r="G54">
            <v>9.67</v>
          </cell>
          <cell r="H54">
            <v>11.32</v>
          </cell>
        </row>
        <row r="55">
          <cell r="A55" t="str">
            <v>a</v>
          </cell>
          <cell r="B55" t="str">
            <v>Main Boiler</v>
          </cell>
          <cell r="C55" t="str">
            <v>%</v>
          </cell>
          <cell r="D55">
            <v>1.4</v>
          </cell>
          <cell r="E55">
            <v>1.17</v>
          </cell>
          <cell r="F55">
            <v>1.91</v>
          </cell>
          <cell r="G55">
            <v>2.62</v>
          </cell>
          <cell r="H55">
            <v>4061.5740000000001</v>
          </cell>
        </row>
        <row r="56">
          <cell r="A56" t="str">
            <v>b</v>
          </cell>
          <cell r="B56" t="str">
            <v>Boiler Auxiliaries(Mainly Mills)</v>
          </cell>
          <cell r="C56" t="str">
            <v>%</v>
          </cell>
          <cell r="D56">
            <v>4.9000000000000004</v>
          </cell>
          <cell r="E56">
            <v>3.07</v>
          </cell>
          <cell r="F56">
            <v>1.57</v>
          </cell>
          <cell r="G56">
            <v>1.89</v>
          </cell>
          <cell r="H56">
            <v>25</v>
          </cell>
        </row>
        <row r="57">
          <cell r="A57" t="str">
            <v>c</v>
          </cell>
          <cell r="B57" t="str">
            <v>Turbine</v>
          </cell>
          <cell r="C57" t="str">
            <v>%</v>
          </cell>
          <cell r="D57">
            <v>1.1000000000000001</v>
          </cell>
          <cell r="E57">
            <v>0.98</v>
          </cell>
          <cell r="F57">
            <v>1.42</v>
          </cell>
          <cell r="G57">
            <v>1.06</v>
          </cell>
          <cell r="H57">
            <v>13.2</v>
          </cell>
        </row>
        <row r="58">
          <cell r="A58" t="str">
            <v>d</v>
          </cell>
          <cell r="B58" t="str">
            <v>Turbine Auxiliaries</v>
          </cell>
          <cell r="C58" t="str">
            <v>%</v>
          </cell>
          <cell r="D58">
            <v>0.9</v>
          </cell>
          <cell r="E58">
            <v>0.49</v>
          </cell>
          <cell r="F58">
            <v>0.42</v>
          </cell>
          <cell r="G58">
            <v>0.63</v>
          </cell>
          <cell r="H58">
            <v>2808.83</v>
          </cell>
        </row>
        <row r="59">
          <cell r="A59" t="str">
            <v>e</v>
          </cell>
          <cell r="B59" t="str">
            <v>Generator</v>
          </cell>
          <cell r="C59" t="str">
            <v>%</v>
          </cell>
          <cell r="D59">
            <v>0.3</v>
          </cell>
          <cell r="E59">
            <v>0.27</v>
          </cell>
          <cell r="F59">
            <v>0.2</v>
          </cell>
          <cell r="G59">
            <v>0.48</v>
          </cell>
          <cell r="H59">
            <v>669</v>
          </cell>
        </row>
        <row r="60">
          <cell r="A60" t="str">
            <v>f</v>
          </cell>
          <cell r="B60" t="str">
            <v>Electrical</v>
          </cell>
          <cell r="C60" t="str">
            <v>%</v>
          </cell>
          <cell r="D60">
            <v>0.8</v>
          </cell>
          <cell r="E60">
            <v>1.96</v>
          </cell>
          <cell r="F60">
            <v>2.1</v>
          </cell>
          <cell r="G60">
            <v>0.81</v>
          </cell>
          <cell r="H60">
            <v>9.1300000000000008</v>
          </cell>
        </row>
        <row r="61">
          <cell r="A61" t="str">
            <v>g</v>
          </cell>
          <cell r="B61" t="str">
            <v>Coal related (Quality ,Quantity ,Handling ,wet coal)</v>
          </cell>
          <cell r="C61" t="str">
            <v>%</v>
          </cell>
          <cell r="D61">
            <v>3.3</v>
          </cell>
          <cell r="E61">
            <v>2.4900000000000002</v>
          </cell>
          <cell r="F61">
            <v>1.19</v>
          </cell>
          <cell r="G61">
            <v>1.6</v>
          </cell>
          <cell r="H61">
            <v>1426.91</v>
          </cell>
        </row>
        <row r="62">
          <cell r="A62" t="str">
            <v>h</v>
          </cell>
          <cell r="B62" t="str">
            <v>Others</v>
          </cell>
          <cell r="C62" t="str">
            <v>%</v>
          </cell>
          <cell r="D62">
            <v>0.1</v>
          </cell>
          <cell r="E62">
            <v>0</v>
          </cell>
          <cell r="F62">
            <v>0</v>
          </cell>
          <cell r="G62">
            <v>0.2</v>
          </cell>
          <cell r="H62">
            <v>157</v>
          </cell>
        </row>
        <row r="63">
          <cell r="A63">
            <v>7</v>
          </cell>
          <cell r="B63" t="str">
            <v xml:space="preserve">Planned  Outage         Rate          </v>
          </cell>
          <cell r="C63" t="str">
            <v>MU</v>
          </cell>
          <cell r="D63">
            <v>4231.29</v>
          </cell>
          <cell r="E63">
            <v>3432.3410099999996</v>
          </cell>
          <cell r="F63">
            <v>3544</v>
          </cell>
          <cell r="G63">
            <v>3784.7</v>
          </cell>
          <cell r="H63">
            <v>4061.5740000000001</v>
          </cell>
        </row>
        <row r="64">
          <cell r="A64" t="str">
            <v>a</v>
          </cell>
          <cell r="B64" t="str">
            <v>99-00</v>
          </cell>
          <cell r="C64" t="str">
            <v>No</v>
          </cell>
          <cell r="D64">
            <v>24</v>
          </cell>
          <cell r="E64">
            <v>24</v>
          </cell>
          <cell r="F64">
            <v>20</v>
          </cell>
          <cell r="G64">
            <v>24</v>
          </cell>
          <cell r="H64">
            <v>24</v>
          </cell>
        </row>
        <row r="65">
          <cell r="A65" t="str">
            <v>b</v>
          </cell>
          <cell r="B65" t="str">
            <v xml:space="preserve">                                                       **</v>
          </cell>
          <cell r="C65" t="str">
            <v>%</v>
          </cell>
          <cell r="D65">
            <v>15.62</v>
          </cell>
          <cell r="E65">
            <v>12.67</v>
          </cell>
          <cell r="F65">
            <v>13.08</v>
          </cell>
          <cell r="G65">
            <v>13.05</v>
          </cell>
          <cell r="H65">
            <v>13.2</v>
          </cell>
        </row>
        <row r="66">
          <cell r="A66">
            <v>8</v>
          </cell>
          <cell r="B66" t="str">
            <v xml:space="preserve">Forced   Outage   </v>
          </cell>
          <cell r="C66" t="str">
            <v>MU</v>
          </cell>
          <cell r="D66">
            <v>2568.61</v>
          </cell>
          <cell r="E66">
            <v>2988.0600899999995</v>
          </cell>
          <cell r="F66">
            <v>2626.63</v>
          </cell>
          <cell r="G66">
            <v>2200.5</v>
          </cell>
          <cell r="H66">
            <v>4061.5740000000001</v>
          </cell>
        </row>
        <row r="67">
          <cell r="A67" t="str">
            <v>a</v>
          </cell>
          <cell r="B67" t="str">
            <v>88-89</v>
          </cell>
          <cell r="C67" t="str">
            <v>No</v>
          </cell>
          <cell r="D67">
            <v>679</v>
          </cell>
          <cell r="E67">
            <v>662</v>
          </cell>
          <cell r="F67">
            <v>618</v>
          </cell>
          <cell r="G67">
            <v>570</v>
          </cell>
          <cell r="H67">
            <v>669</v>
          </cell>
        </row>
        <row r="68">
          <cell r="A68" t="str">
            <v>b</v>
          </cell>
          <cell r="B68" t="str">
            <v xml:space="preserve">                                                      **</v>
          </cell>
          <cell r="C68" t="str">
            <v>%</v>
          </cell>
          <cell r="D68">
            <v>9.48</v>
          </cell>
          <cell r="E68">
            <v>11.03</v>
          </cell>
          <cell r="F68">
            <v>9.69</v>
          </cell>
          <cell r="G68">
            <v>7.84</v>
          </cell>
          <cell r="H68">
            <v>9.1300000000000008</v>
          </cell>
        </row>
        <row r="69">
          <cell r="A69" t="str">
            <v>c</v>
          </cell>
          <cell r="B69" t="str">
            <v>Boiler Tube Leakages</v>
          </cell>
          <cell r="C69" t="str">
            <v>MU</v>
          </cell>
          <cell r="D69">
            <v>1719</v>
          </cell>
          <cell r="E69">
            <v>1560.40128</v>
          </cell>
          <cell r="F69">
            <v>1408.83</v>
          </cell>
          <cell r="G69">
            <v>1466.97</v>
          </cell>
          <cell r="H69">
            <v>1426.91</v>
          </cell>
        </row>
        <row r="70">
          <cell r="A70" t="str">
            <v>d</v>
          </cell>
          <cell r="B70" t="str">
            <v>91-92</v>
          </cell>
          <cell r="C70" t="str">
            <v>No</v>
          </cell>
          <cell r="D70">
            <v>185</v>
          </cell>
          <cell r="E70">
            <v>197</v>
          </cell>
          <cell r="F70">
            <v>191</v>
          </cell>
          <cell r="G70">
            <v>184</v>
          </cell>
          <cell r="H70">
            <v>157</v>
          </cell>
        </row>
        <row r="71">
          <cell r="A71" t="str">
            <v>e</v>
          </cell>
          <cell r="B71" t="str">
            <v>92-93</v>
          </cell>
          <cell r="C71" t="str">
            <v>%</v>
          </cell>
          <cell r="D71">
            <v>6.34</v>
          </cell>
          <cell r="E71">
            <v>5.76</v>
          </cell>
          <cell r="F71">
            <v>5.2</v>
          </cell>
          <cell r="G71">
            <v>5.4</v>
          </cell>
          <cell r="H71">
            <v>4.6399999999999997</v>
          </cell>
        </row>
        <row r="72">
          <cell r="A72">
            <v>9</v>
          </cell>
          <cell r="B72" t="str">
            <v>Total          Coal           Consumption</v>
          </cell>
          <cell r="C72" t="str">
            <v>1000MT</v>
          </cell>
          <cell r="D72">
            <v>13482.3</v>
          </cell>
          <cell r="E72">
            <v>14265.226000000001</v>
          </cell>
          <cell r="F72">
            <v>14547.769</v>
          </cell>
          <cell r="G72">
            <v>15648.859</v>
          </cell>
          <cell r="H72">
            <v>16020.288</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row>
        <row r="74">
          <cell r="A74">
            <v>11</v>
          </cell>
          <cell r="B74" t="str">
            <v>Specific    Coal           Consumption</v>
          </cell>
          <cell r="C74" t="str">
            <v>Kg/Kwh</v>
          </cell>
          <cell r="D74">
            <v>0.8</v>
          </cell>
          <cell r="E74">
            <v>0.79</v>
          </cell>
          <cell r="F74">
            <v>0.79</v>
          </cell>
          <cell r="G74">
            <v>0.78</v>
          </cell>
          <cell r="H74">
            <v>0.78</v>
          </cell>
        </row>
        <row r="75">
          <cell r="A75">
            <v>12</v>
          </cell>
          <cell r="B75" t="str">
            <v>Total          Fuel Oil     Consumption</v>
          </cell>
          <cell r="C75" t="str">
            <v>1000KL</v>
          </cell>
          <cell r="D75">
            <v>86.83</v>
          </cell>
          <cell r="E75">
            <v>66.355000000000004</v>
          </cell>
          <cell r="F75">
            <v>51.347000000000001</v>
          </cell>
          <cell r="G75">
            <v>58.731999999999999</v>
          </cell>
          <cell r="H75">
            <v>65.579260000000005</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row>
        <row r="77">
          <cell r="A77">
            <v>14</v>
          </cell>
          <cell r="B77" t="str">
            <v xml:space="preserve">Specific    Fuel Oil      Consumption </v>
          </cell>
          <cell r="C77" t="str">
            <v>ml/Kwh</v>
          </cell>
          <cell r="D77">
            <v>5.15</v>
          </cell>
          <cell r="E77">
            <v>3.69</v>
          </cell>
          <cell r="F77">
            <v>2.78</v>
          </cell>
          <cell r="G77">
            <v>2.29</v>
          </cell>
          <cell r="H77">
            <v>3.22</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row>
        <row r="79">
          <cell r="A79">
            <v>16</v>
          </cell>
          <cell r="B79" t="str">
            <v>Thermal  Auxiliary Consumption   Total</v>
          </cell>
          <cell r="C79" t="str">
            <v>MU</v>
          </cell>
          <cell r="D79">
            <v>1650.79</v>
          </cell>
          <cell r="E79">
            <v>1766.22</v>
          </cell>
          <cell r="F79">
            <v>1783.99</v>
          </cell>
          <cell r="G79">
            <v>1952.78</v>
          </cell>
          <cell r="H79">
            <v>1982.05</v>
          </cell>
        </row>
        <row r="80">
          <cell r="A80">
            <v>17</v>
          </cell>
          <cell r="B80" t="str">
            <v>Thermal  Auxiliary Consumption   Percentage</v>
          </cell>
          <cell r="C80" t="str">
            <v>%</v>
          </cell>
          <cell r="D80">
            <v>9.7871164767590138</v>
          </cell>
          <cell r="E80">
            <v>9.8305197949539984</v>
          </cell>
          <cell r="F80">
            <v>9.66</v>
          </cell>
          <cell r="G80">
            <v>9.69</v>
          </cell>
          <cell r="H80">
            <v>9.7100000000000009</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row>
        <row r="82">
          <cell r="A82" t="str">
            <v>Note :-</v>
          </cell>
          <cell r="B82" t="str">
            <v>89-90</v>
          </cell>
          <cell r="C82">
            <v>840</v>
          </cell>
          <cell r="D82">
            <v>3560</v>
          </cell>
          <cell r="E82">
            <v>4053.42</v>
          </cell>
          <cell r="F82">
            <v>113.86011235955056</v>
          </cell>
          <cell r="G82">
            <v>63.195</v>
          </cell>
          <cell r="H82">
            <v>55.085616438356162</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row>
        <row r="84">
          <cell r="A84">
            <v>2</v>
          </cell>
          <cell r="B84" t="str">
            <v xml:space="preserve"> Heavy and unprcedented rains all over resulting in wet coal problems in thermal stations.</v>
          </cell>
          <cell r="C84">
            <v>840</v>
          </cell>
          <cell r="D84">
            <v>4400</v>
          </cell>
          <cell r="E84">
            <v>4649.3999999999996</v>
          </cell>
          <cell r="F84" t="str">
            <v/>
          </cell>
          <cell r="G84">
            <v>78.054999999999993</v>
          </cell>
          <cell r="H84">
            <v>63.012295081967203</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row>
        <row r="86">
          <cell r="A86">
            <v>4</v>
          </cell>
          <cell r="B86" t="str">
            <v>Considering  Cost of Coal &amp; Fuel oil same for all the  years for comparision purpose .                                         .</v>
          </cell>
          <cell r="C86">
            <v>840</v>
          </cell>
          <cell r="D86">
            <v>5000</v>
          </cell>
          <cell r="E86" t="str">
            <v/>
          </cell>
          <cell r="F86">
            <v>98.800600000000017</v>
          </cell>
          <cell r="G86">
            <v>80.135999999999996</v>
          </cell>
          <cell r="H86">
            <v>67.134567297238533</v>
          </cell>
        </row>
        <row r="87">
          <cell r="A87">
            <v>5</v>
          </cell>
          <cell r="B87" t="str">
            <v>Totals  may  not  tally  due  to  rounding  off.</v>
          </cell>
          <cell r="C87">
            <v>840</v>
          </cell>
          <cell r="D87">
            <v>5000</v>
          </cell>
          <cell r="E87">
            <v>4455</v>
          </cell>
          <cell r="F87">
            <v>89.1</v>
          </cell>
          <cell r="G87">
            <v>72.3</v>
          </cell>
          <cell r="H87">
            <v>60.543052837573384</v>
          </cell>
        </row>
        <row r="88">
          <cell r="B88" t="str">
            <v>95-96</v>
          </cell>
          <cell r="C88">
            <v>840</v>
          </cell>
          <cell r="D88">
            <v>5050</v>
          </cell>
          <cell r="E88">
            <v>4660.8</v>
          </cell>
          <cell r="F88">
            <v>92.29306930693069</v>
          </cell>
          <cell r="G88">
            <v>73</v>
          </cell>
          <cell r="H88">
            <v>63.16679677335415</v>
          </cell>
        </row>
        <row r="89">
          <cell r="A89" t="str">
            <v>EXECUTIVE SUMMARY</v>
          </cell>
          <cell r="B89" t="str">
            <v>96-97</v>
          </cell>
          <cell r="C89">
            <v>840</v>
          </cell>
          <cell r="D89">
            <v>5100</v>
          </cell>
          <cell r="E89">
            <v>4913.1000000000004</v>
          </cell>
          <cell r="F89">
            <v>96.335294117647067</v>
          </cell>
          <cell r="G89">
            <v>76.599999999999994</v>
          </cell>
          <cell r="H89">
            <v>66.768590998043067</v>
          </cell>
        </row>
        <row r="90">
          <cell r="A90" t="str">
            <v>91-92 to 95-96</v>
          </cell>
          <cell r="B90" t="str">
            <v>97-98</v>
          </cell>
          <cell r="C90">
            <v>840</v>
          </cell>
          <cell r="D90">
            <v>5100</v>
          </cell>
          <cell r="E90">
            <v>5031.22</v>
          </cell>
          <cell r="F90">
            <v>98.651372549019612</v>
          </cell>
          <cell r="G90">
            <v>76.599999999999994</v>
          </cell>
          <cell r="H90">
            <v>68.373831267666887</v>
          </cell>
        </row>
        <row r="91">
          <cell r="A91" t="str">
            <v xml:space="preserve"> HYDEL GENETRATION</v>
          </cell>
          <cell r="B91" t="str">
            <v>98-99</v>
          </cell>
          <cell r="C91">
            <v>840</v>
          </cell>
          <cell r="D91">
            <v>5200</v>
          </cell>
          <cell r="E91">
            <v>5318.17</v>
          </cell>
          <cell r="F91">
            <v>102.27249999999999</v>
          </cell>
          <cell r="G91">
            <v>76.599999999999994</v>
          </cell>
          <cell r="H91">
            <v>72.273456186127419</v>
          </cell>
        </row>
        <row r="92">
          <cell r="A92" t="str">
            <v/>
          </cell>
          <cell r="B92" t="str">
            <v>P A R T I C U L A R S</v>
          </cell>
          <cell r="C92">
            <v>840</v>
          </cell>
          <cell r="D92" t="str">
            <v>91-92</v>
          </cell>
          <cell r="E92" t="str">
            <v>92-93</v>
          </cell>
          <cell r="F92" t="str">
            <v>93-94</v>
          </cell>
          <cell r="G92" t="str">
            <v>94-95</v>
          </cell>
          <cell r="H92" t="str">
            <v xml:space="preserve">95-96 </v>
          </cell>
        </row>
        <row r="93">
          <cell r="A93">
            <v>1</v>
          </cell>
          <cell r="B93" t="str">
            <v>Hydel Generation(G'sagar+Pench+Bargi+Tons+ B'pur+HB))</v>
          </cell>
          <cell r="C93" t="str">
            <v>MU</v>
          </cell>
          <cell r="D93">
            <v>1324.15</v>
          </cell>
          <cell r="E93">
            <v>1295.48</v>
          </cell>
          <cell r="F93">
            <v>1589.68</v>
          </cell>
          <cell r="G93">
            <v>2280.4742339999998</v>
          </cell>
          <cell r="H93">
            <v>2141.34</v>
          </cell>
        </row>
        <row r="94">
          <cell r="A94">
            <v>2</v>
          </cell>
          <cell r="B94" t="str">
            <v xml:space="preserve">Target (PLAN )   </v>
          </cell>
          <cell r="C94" t="str">
            <v>MU</v>
          </cell>
          <cell r="D94">
            <v>1771</v>
          </cell>
          <cell r="E94">
            <v>1870</v>
          </cell>
          <cell r="F94">
            <v>1870</v>
          </cell>
          <cell r="G94">
            <v>1965</v>
          </cell>
          <cell r="H94">
            <v>2035</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row>
        <row r="98">
          <cell r="A98">
            <v>6</v>
          </cell>
          <cell r="B98" t="str">
            <v>ACHIEVEMENT Percentage of ( 5 )</v>
          </cell>
          <cell r="C98" t="str">
            <v>%</v>
          </cell>
          <cell r="D98">
            <v>81.183098591549296</v>
          </cell>
          <cell r="E98">
            <v>77.976780185758514</v>
          </cell>
          <cell r="F98">
            <v>83.32964824120603</v>
          </cell>
          <cell r="G98">
            <v>120.76748589143152</v>
          </cell>
          <cell r="H98">
            <v>109.41</v>
          </cell>
        </row>
        <row r="99">
          <cell r="A99">
            <v>7</v>
          </cell>
          <cell r="B99" t="str">
            <v xml:space="preserve">Reservoir Level at the end </v>
          </cell>
          <cell r="C99">
            <v>60</v>
          </cell>
          <cell r="D99">
            <v>300</v>
          </cell>
          <cell r="E99">
            <v>375.32</v>
          </cell>
          <cell r="F99">
            <v>125.10666666666667</v>
          </cell>
          <cell r="G99">
            <v>87.49</v>
          </cell>
          <cell r="H99">
            <v>71.407914764079152</v>
          </cell>
        </row>
        <row r="100">
          <cell r="A100" t="str">
            <v>a</v>
          </cell>
          <cell r="B100" t="str">
            <v>GANDHISAGAR     MDDL   1250.00 Ft</v>
          </cell>
          <cell r="C100" t="str">
            <v>FT</v>
          </cell>
          <cell r="D100">
            <v>1284.51</v>
          </cell>
          <cell r="E100">
            <v>1253.47</v>
          </cell>
          <cell r="F100">
            <v>1250.8900000000001</v>
          </cell>
          <cell r="G100">
            <v>1295.67</v>
          </cell>
          <cell r="H100">
            <v>1288.95</v>
          </cell>
        </row>
        <row r="101">
          <cell r="A101" t="str">
            <v/>
          </cell>
          <cell r="B101" t="str">
            <v>Energy   Contents   in   MKwh</v>
          </cell>
          <cell r="C101" t="str">
            <v>MU</v>
          </cell>
          <cell r="D101">
            <v>245</v>
          </cell>
          <cell r="E101">
            <v>14.5</v>
          </cell>
          <cell r="F101">
            <v>3.56</v>
          </cell>
          <cell r="G101">
            <v>408.4</v>
          </cell>
          <cell r="H101">
            <v>310</v>
          </cell>
        </row>
        <row r="102">
          <cell r="A102" t="str">
            <v>b</v>
          </cell>
          <cell r="B102" t="str">
            <v>PENCH           MDDL    464.50 M</v>
          </cell>
          <cell r="C102" t="str">
            <v>M</v>
          </cell>
          <cell r="D102">
            <v>464.42</v>
          </cell>
          <cell r="E102">
            <v>474.87</v>
          </cell>
          <cell r="F102">
            <v>483.64</v>
          </cell>
          <cell r="G102">
            <v>482.5</v>
          </cell>
          <cell r="H102">
            <v>472.9</v>
          </cell>
        </row>
        <row r="103">
          <cell r="A103" t="str">
            <v/>
          </cell>
          <cell r="B103" t="str">
            <v>Energy   Contents   in   MKwh</v>
          </cell>
          <cell r="C103" t="str">
            <v>MU</v>
          </cell>
          <cell r="D103">
            <v>2.5</v>
          </cell>
          <cell r="E103">
            <v>83</v>
          </cell>
          <cell r="F103">
            <v>222.16</v>
          </cell>
          <cell r="G103">
            <v>202</v>
          </cell>
          <cell r="H103">
            <v>63</v>
          </cell>
        </row>
        <row r="104">
          <cell r="A104" t="str">
            <v>c</v>
          </cell>
          <cell r="B104" t="str">
            <v>BARGI           MDDL    403.50 M</v>
          </cell>
          <cell r="C104" t="str">
            <v>M</v>
          </cell>
          <cell r="D104">
            <v>409</v>
          </cell>
          <cell r="E104">
            <v>414.4</v>
          </cell>
          <cell r="F104">
            <v>413.55</v>
          </cell>
          <cell r="G104">
            <v>418.15</v>
          </cell>
          <cell r="H104">
            <v>411.8</v>
          </cell>
        </row>
        <row r="105">
          <cell r="A105" t="str">
            <v/>
          </cell>
          <cell r="B105" t="str">
            <v>Energy   Contents   in   MKwh</v>
          </cell>
          <cell r="C105" t="str">
            <v>MU</v>
          </cell>
          <cell r="D105">
            <v>44</v>
          </cell>
          <cell r="E105">
            <v>113</v>
          </cell>
          <cell r="F105">
            <v>100.15</v>
          </cell>
          <cell r="G105">
            <v>192.75</v>
          </cell>
          <cell r="H105">
            <v>77</v>
          </cell>
        </row>
        <row r="106">
          <cell r="A106" t="str">
            <v>d</v>
          </cell>
          <cell r="B106" t="str">
            <v>TONS            MDDL    275.00 M</v>
          </cell>
          <cell r="C106" t="str">
            <v>M</v>
          </cell>
          <cell r="D106">
            <v>300</v>
          </cell>
          <cell r="E106">
            <v>294.39999999999998</v>
          </cell>
          <cell r="F106">
            <v>277.10000000000002</v>
          </cell>
          <cell r="G106">
            <v>277.3</v>
          </cell>
          <cell r="H106">
            <v>277.3</v>
          </cell>
        </row>
        <row r="107">
          <cell r="A107" t="str">
            <v/>
          </cell>
          <cell r="B107" t="str">
            <v>Energy   Contents   in   MKwh</v>
          </cell>
          <cell r="C107" t="str">
            <v>MU</v>
          </cell>
          <cell r="D107">
            <v>300</v>
          </cell>
          <cell r="E107">
            <v>258.89999999999998</v>
          </cell>
          <cell r="F107">
            <v>1.1279999999999999</v>
          </cell>
          <cell r="G107">
            <v>0</v>
          </cell>
          <cell r="H107">
            <v>0</v>
          </cell>
        </row>
        <row r="108">
          <cell r="A108" t="str">
            <v>e</v>
          </cell>
          <cell r="B108" t="str">
            <v>BIRSINGHPUR     MDDL    471.00 M</v>
          </cell>
          <cell r="C108" t="str">
            <v>M</v>
          </cell>
          <cell r="D108">
            <v>300</v>
          </cell>
          <cell r="E108">
            <v>251.97</v>
          </cell>
          <cell r="F108">
            <v>475.97</v>
          </cell>
          <cell r="G108">
            <v>475.1</v>
          </cell>
          <cell r="H108">
            <v>475.34</v>
          </cell>
        </row>
        <row r="109">
          <cell r="A109" t="str">
            <v/>
          </cell>
          <cell r="B109" t="str">
            <v>Energy   Contents   in   MKwh</v>
          </cell>
          <cell r="C109" t="str">
            <v>MU</v>
          </cell>
          <cell r="D109">
            <v>300</v>
          </cell>
          <cell r="E109">
            <v>202.17</v>
          </cell>
          <cell r="F109">
            <v>4.7477</v>
          </cell>
          <cell r="G109">
            <v>4.5209999999999999</v>
          </cell>
          <cell r="H109">
            <v>4.5</v>
          </cell>
        </row>
        <row r="110">
          <cell r="A110" t="str">
            <v>f</v>
          </cell>
          <cell r="B110" t="str">
            <v>HASDEO-BANGO    MDDL    329.79 M</v>
          </cell>
          <cell r="C110" t="str">
            <v>M</v>
          </cell>
          <cell r="D110">
            <v>250</v>
          </cell>
          <cell r="E110">
            <v>248.2</v>
          </cell>
          <cell r="F110" t="str">
            <v>N.A.</v>
          </cell>
          <cell r="G110">
            <v>353.12</v>
          </cell>
          <cell r="H110">
            <v>347.98</v>
          </cell>
        </row>
        <row r="111">
          <cell r="A111" t="str">
            <v/>
          </cell>
          <cell r="B111" t="str">
            <v>Energy   Contents   in   MKwh</v>
          </cell>
          <cell r="C111" t="str">
            <v>MU</v>
          </cell>
          <cell r="D111">
            <v>250</v>
          </cell>
          <cell r="E111">
            <v>180.96</v>
          </cell>
          <cell r="F111" t="str">
            <v>-</v>
          </cell>
          <cell r="G111">
            <v>152.76295999999999</v>
          </cell>
          <cell r="H111">
            <v>94</v>
          </cell>
        </row>
        <row r="112">
          <cell r="A112" t="str">
            <v>g</v>
          </cell>
          <cell r="B112" t="str">
            <v xml:space="preserve">RAJGHAT     MDDL    </v>
          </cell>
          <cell r="C112" t="str">
            <v>M</v>
          </cell>
          <cell r="D112">
            <v>280</v>
          </cell>
          <cell r="E112">
            <v>228.44</v>
          </cell>
          <cell r="F112" t="str">
            <v>N.A.</v>
          </cell>
          <cell r="G112">
            <v>353.12</v>
          </cell>
          <cell r="H112" t="str">
            <v/>
          </cell>
        </row>
        <row r="113">
          <cell r="A113" t="str">
            <v/>
          </cell>
          <cell r="B113" t="str">
            <v>Energy   Contents   in   MKwh</v>
          </cell>
          <cell r="C113" t="str">
            <v>MU</v>
          </cell>
          <cell r="D113">
            <v>1250</v>
          </cell>
          <cell r="E113">
            <v>1209.6600000000001</v>
          </cell>
          <cell r="F113" t="str">
            <v>-</v>
          </cell>
          <cell r="G113">
            <v>152.76295999999999</v>
          </cell>
          <cell r="H113" t="str">
            <v/>
          </cell>
        </row>
        <row r="114">
          <cell r="A114" t="str">
            <v/>
          </cell>
          <cell r="B114" t="str">
            <v>M.P.E.B. GENERATION  AS PER SHARE</v>
          </cell>
          <cell r="C114">
            <v>240</v>
          </cell>
          <cell r="D114">
            <v>1310</v>
          </cell>
          <cell r="E114">
            <v>988.66</v>
          </cell>
          <cell r="F114">
            <v>75.470229007633591</v>
          </cell>
          <cell r="G114">
            <v>69.31</v>
          </cell>
          <cell r="H114">
            <v>47.025304414003045</v>
          </cell>
        </row>
        <row r="115">
          <cell r="A115">
            <v>1</v>
          </cell>
          <cell r="B115" t="str">
            <v>THERMAL  ( Excl. 40% Satpura I)</v>
          </cell>
          <cell r="C115" t="str">
            <v>MU</v>
          </cell>
          <cell r="D115">
            <v>11025.74</v>
          </cell>
          <cell r="E115">
            <v>11747.67</v>
          </cell>
          <cell r="F115">
            <v>12723.74</v>
          </cell>
          <cell r="G115">
            <v>14182.079879999999</v>
          </cell>
          <cell r="H115">
            <v>15345.74</v>
          </cell>
        </row>
        <row r="116">
          <cell r="A116">
            <v>2</v>
          </cell>
          <cell r="B116" t="str">
            <v>HYDEL    ( Excl. 50 % Chambal &amp; 1/3 Pench )</v>
          </cell>
          <cell r="C116" t="str">
            <v>MU</v>
          </cell>
          <cell r="D116">
            <v>1498.64</v>
          </cell>
          <cell r="E116">
            <v>1511.49</v>
          </cell>
          <cell r="F116">
            <v>1658.26</v>
          </cell>
          <cell r="G116">
            <v>2415.3094620000002</v>
          </cell>
          <cell r="H116">
            <v>2253.15</v>
          </cell>
        </row>
        <row r="117">
          <cell r="A117">
            <v>3</v>
          </cell>
          <cell r="B117" t="str">
            <v>TOTAL</v>
          </cell>
          <cell r="C117" t="str">
            <v>MU</v>
          </cell>
          <cell r="D117">
            <v>12524.38</v>
          </cell>
          <cell r="E117">
            <v>13259.16</v>
          </cell>
          <cell r="F117">
            <v>14382</v>
          </cell>
          <cell r="G117">
            <v>16597.389341999999</v>
          </cell>
          <cell r="H117">
            <v>17598.88</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row>
        <row r="120">
          <cell r="A120" t="str">
            <v>EXECUTIVE SUMMARY</v>
          </cell>
          <cell r="B120" t="str">
            <v>95-96</v>
          </cell>
          <cell r="C120">
            <v>240</v>
          </cell>
          <cell r="D120">
            <v>1150</v>
          </cell>
          <cell r="E120">
            <v>958</v>
          </cell>
          <cell r="F120">
            <v>83.304347826086953</v>
          </cell>
          <cell r="G120">
            <v>73.400000000000006</v>
          </cell>
          <cell r="H120">
            <v>45.442471159684274</v>
          </cell>
        </row>
        <row r="121">
          <cell r="A121" t="str">
            <v>96-97 to 00-01</v>
          </cell>
          <cell r="B121" t="str">
            <v>96-97</v>
          </cell>
          <cell r="C121">
            <v>240</v>
          </cell>
          <cell r="D121">
            <v>1200</v>
          </cell>
          <cell r="E121">
            <v>420.6</v>
          </cell>
          <cell r="F121">
            <v>35.049999999999997</v>
          </cell>
          <cell r="G121">
            <v>29.8</v>
          </cell>
          <cell r="H121">
            <v>20.005707762557076</v>
          </cell>
        </row>
        <row r="122">
          <cell r="A122" t="str">
            <v xml:space="preserve"> HYDEL GENETRATION</v>
          </cell>
          <cell r="B122" t="str">
            <v>97-98</v>
          </cell>
          <cell r="C122">
            <v>240</v>
          </cell>
          <cell r="D122">
            <v>1000</v>
          </cell>
          <cell r="E122">
            <v>526.26</v>
          </cell>
          <cell r="F122">
            <v>52.625999999999998</v>
          </cell>
          <cell r="G122">
            <v>31.9</v>
          </cell>
          <cell r="H122">
            <v>25.031392694063928</v>
          </cell>
        </row>
        <row r="123">
          <cell r="A123" t="str">
            <v/>
          </cell>
          <cell r="B123" t="str">
            <v>P A R T I C U L A R S</v>
          </cell>
          <cell r="C123">
            <v>240</v>
          </cell>
          <cell r="D123" t="str">
            <v>96-97</v>
          </cell>
          <cell r="E123" t="str">
            <v>97-98</v>
          </cell>
          <cell r="F123" t="str">
            <v>98-99</v>
          </cell>
          <cell r="G123" t="str">
            <v>99-00</v>
          </cell>
          <cell r="H123" t="str">
            <v>00-01</v>
          </cell>
        </row>
        <row r="124">
          <cell r="A124">
            <v>1</v>
          </cell>
          <cell r="B124" t="str">
            <v>Hydel Generation(G'sagar+Pench+Bargi+Tons+ B'pur+HB))</v>
          </cell>
          <cell r="C124" t="str">
            <v>MU</v>
          </cell>
          <cell r="D124">
            <v>2067.65</v>
          </cell>
          <cell r="E124">
            <v>2232.69</v>
          </cell>
          <cell r="F124">
            <v>2833.73</v>
          </cell>
          <cell r="G124">
            <v>2459.5</v>
          </cell>
          <cell r="H124">
            <v>1824.28</v>
          </cell>
        </row>
        <row r="125">
          <cell r="A125">
            <v>2</v>
          </cell>
          <cell r="B125" t="str">
            <v xml:space="preserve">Target (PLAN )   </v>
          </cell>
          <cell r="C125" t="str">
            <v>MU</v>
          </cell>
          <cell r="D125">
            <v>2195</v>
          </cell>
          <cell r="E125">
            <v>2195</v>
          </cell>
          <cell r="F125">
            <v>2275</v>
          </cell>
          <cell r="G125">
            <v>2440</v>
          </cell>
          <cell r="H125">
            <v>2480</v>
          </cell>
        </row>
        <row r="126">
          <cell r="A126">
            <v>3</v>
          </cell>
          <cell r="B126" t="str">
            <v>ACHIEVEMENT Percentage of ( 2 )</v>
          </cell>
          <cell r="C126" t="str">
            <v>%</v>
          </cell>
          <cell r="D126">
            <v>94.198177676537583</v>
          </cell>
          <cell r="E126">
            <v>101.71708428246014</v>
          </cell>
          <cell r="F126">
            <v>124.56</v>
          </cell>
          <cell r="G126">
            <v>124.56</v>
          </cell>
          <cell r="H126">
            <v>73.559677419354841</v>
          </cell>
        </row>
        <row r="127">
          <cell r="A127">
            <v>4</v>
          </cell>
          <cell r="B127" t="str">
            <v>Hydel Generation M.P.Share</v>
          </cell>
          <cell r="C127" t="str">
            <v>MU</v>
          </cell>
          <cell r="D127">
            <v>2274.37</v>
          </cell>
          <cell r="E127">
            <v>2324.88</v>
          </cell>
          <cell r="F127">
            <v>2850.57</v>
          </cell>
          <cell r="G127">
            <v>2507.1999999999998</v>
          </cell>
          <cell r="H127">
            <v>1809.98</v>
          </cell>
        </row>
        <row r="128">
          <cell r="A128">
            <v>5</v>
          </cell>
          <cell r="B128" t="str">
            <v xml:space="preserve">Target (PLAN )   </v>
          </cell>
          <cell r="C128" t="str">
            <v>MU</v>
          </cell>
          <cell r="D128">
            <v>2200</v>
          </cell>
          <cell r="E128">
            <v>2200</v>
          </cell>
          <cell r="F128">
            <v>2300</v>
          </cell>
          <cell r="G128">
            <v>2385</v>
          </cell>
          <cell r="H128">
            <v>2424.17</v>
          </cell>
        </row>
        <row r="129">
          <cell r="A129">
            <v>6</v>
          </cell>
          <cell r="B129" t="str">
            <v>ACHIEVEMENT Percentage of ( 5 )</v>
          </cell>
          <cell r="C129" t="str">
            <v>%</v>
          </cell>
          <cell r="D129">
            <v>103.38045454545454</v>
          </cell>
          <cell r="E129">
            <v>105.67636363636363</v>
          </cell>
          <cell r="F129">
            <v>123.94</v>
          </cell>
          <cell r="G129">
            <v>123.94</v>
          </cell>
          <cell r="H129">
            <v>74.663905584179332</v>
          </cell>
        </row>
        <row r="130">
          <cell r="A130">
            <v>7</v>
          </cell>
          <cell r="B130" t="str">
            <v xml:space="preserve">Reservoir Level at the end </v>
          </cell>
          <cell r="C130">
            <v>300</v>
          </cell>
          <cell r="D130">
            <v>1550</v>
          </cell>
          <cell r="E130">
            <v>1068.78</v>
          </cell>
          <cell r="F130">
            <v>68.953548387096774</v>
          </cell>
          <cell r="G130">
            <v>59.14</v>
          </cell>
          <cell r="H130">
            <v>40.557832422586522</v>
          </cell>
        </row>
        <row r="131">
          <cell r="A131" t="str">
            <v>a</v>
          </cell>
          <cell r="B131" t="str">
            <v>GANDHISAGAR     MDDL   1250.00 Ft</v>
          </cell>
          <cell r="C131" t="str">
            <v>FT</v>
          </cell>
          <cell r="D131">
            <v>1291.08</v>
          </cell>
          <cell r="E131">
            <v>1295.8</v>
          </cell>
          <cell r="F131">
            <v>1272.98</v>
          </cell>
          <cell r="G131">
            <v>1265.2</v>
          </cell>
          <cell r="H131">
            <v>1248.69</v>
          </cell>
        </row>
        <row r="132">
          <cell r="A132" t="str">
            <v/>
          </cell>
          <cell r="B132" t="str">
            <v>Energy   Contents   in   MKwh</v>
          </cell>
          <cell r="C132" t="str">
            <v>MU</v>
          </cell>
          <cell r="D132">
            <v>336.2</v>
          </cell>
          <cell r="E132">
            <v>411</v>
          </cell>
          <cell r="F132">
            <v>130.84</v>
          </cell>
          <cell r="G132">
            <v>75.400000000000006</v>
          </cell>
          <cell r="H132">
            <v>0</v>
          </cell>
        </row>
        <row r="133">
          <cell r="A133" t="str">
            <v>b</v>
          </cell>
          <cell r="B133" t="str">
            <v>PENCH           MDDL    464.50 M</v>
          </cell>
          <cell r="C133" t="str">
            <v>M</v>
          </cell>
          <cell r="D133">
            <v>467.3</v>
          </cell>
          <cell r="E133">
            <v>486.66</v>
          </cell>
          <cell r="F133">
            <v>481.29</v>
          </cell>
          <cell r="G133">
            <v>478.86</v>
          </cell>
          <cell r="H133">
            <v>463.46</v>
          </cell>
        </row>
        <row r="134">
          <cell r="A134" t="str">
            <v/>
          </cell>
          <cell r="B134" t="str">
            <v>Energy   Contents   in   MKwh</v>
          </cell>
          <cell r="C134" t="str">
            <v>MU</v>
          </cell>
          <cell r="D134">
            <v>18.8</v>
          </cell>
          <cell r="E134">
            <v>289.5</v>
          </cell>
          <cell r="F134">
            <v>177.93</v>
          </cell>
          <cell r="G134">
            <v>137.9</v>
          </cell>
          <cell r="H134">
            <v>0</v>
          </cell>
        </row>
        <row r="135">
          <cell r="A135" t="str">
            <v>c</v>
          </cell>
          <cell r="B135" t="str">
            <v>BARGI           MDDL    403.50 M</v>
          </cell>
          <cell r="C135" t="str">
            <v>M</v>
          </cell>
          <cell r="D135">
            <v>411.35</v>
          </cell>
          <cell r="E135">
            <v>416.75</v>
          </cell>
          <cell r="F135">
            <v>410.45</v>
          </cell>
          <cell r="G135">
            <v>411.05</v>
          </cell>
          <cell r="H135">
            <v>410</v>
          </cell>
        </row>
        <row r="136">
          <cell r="A136" t="str">
            <v/>
          </cell>
          <cell r="B136" t="str">
            <v>Energy   Contents   in   MKwh</v>
          </cell>
          <cell r="C136" t="str">
            <v>MU</v>
          </cell>
          <cell r="D136">
            <v>71.55</v>
          </cell>
          <cell r="E136">
            <v>160.75</v>
          </cell>
          <cell r="F136">
            <v>60.4</v>
          </cell>
          <cell r="G136">
            <v>67.650000000000006</v>
          </cell>
          <cell r="H136">
            <v>55</v>
          </cell>
        </row>
        <row r="137">
          <cell r="A137" t="str">
            <v>d</v>
          </cell>
          <cell r="B137" t="str">
            <v>TONS            MDDL    275.00 M</v>
          </cell>
          <cell r="C137" t="str">
            <v>M</v>
          </cell>
          <cell r="D137">
            <v>277.3</v>
          </cell>
          <cell r="E137">
            <v>277.2</v>
          </cell>
          <cell r="F137">
            <v>277</v>
          </cell>
          <cell r="G137">
            <v>275</v>
          </cell>
          <cell r="H137">
            <v>276.3</v>
          </cell>
        </row>
        <row r="138">
          <cell r="A138" t="str">
            <v/>
          </cell>
          <cell r="B138" t="str">
            <v>Energy   Contents   in   MKwh</v>
          </cell>
          <cell r="C138" t="str">
            <v>MU</v>
          </cell>
          <cell r="D138">
            <v>0</v>
          </cell>
          <cell r="E138">
            <v>0</v>
          </cell>
          <cell r="F138">
            <v>0</v>
          </cell>
          <cell r="G138">
            <v>0</v>
          </cell>
          <cell r="H138">
            <v>0.87</v>
          </cell>
        </row>
        <row r="139">
          <cell r="A139" t="str">
            <v>e</v>
          </cell>
          <cell r="B139" t="str">
            <v>BIRSINGHPUR     MDDL    471.00 M</v>
          </cell>
          <cell r="C139" t="str">
            <v>M</v>
          </cell>
          <cell r="D139">
            <v>475.01</v>
          </cell>
          <cell r="E139">
            <v>475.65</v>
          </cell>
          <cell r="F139">
            <v>474.63</v>
          </cell>
          <cell r="G139">
            <v>475.73</v>
          </cell>
          <cell r="H139">
            <v>474.48</v>
          </cell>
        </row>
        <row r="140">
          <cell r="A140" t="str">
            <v/>
          </cell>
          <cell r="B140" t="str">
            <v>Energy   Contents   in   MKwh</v>
          </cell>
          <cell r="C140" t="str">
            <v>MU</v>
          </cell>
          <cell r="D140">
            <v>4.41</v>
          </cell>
          <cell r="E140">
            <v>5.95</v>
          </cell>
          <cell r="F140">
            <v>3.95</v>
          </cell>
          <cell r="G140">
            <v>5.27</v>
          </cell>
          <cell r="H140">
            <v>3.78</v>
          </cell>
        </row>
        <row r="141">
          <cell r="A141" t="str">
            <v>f</v>
          </cell>
          <cell r="B141" t="str">
            <v>HASDEO-BANGO    MDDL    329.79 M</v>
          </cell>
          <cell r="C141" t="str">
            <v>M</v>
          </cell>
          <cell r="D141">
            <v>345</v>
          </cell>
          <cell r="E141">
            <v>355.56</v>
          </cell>
          <cell r="F141">
            <v>334.51</v>
          </cell>
          <cell r="G141">
            <v>344.57</v>
          </cell>
          <cell r="H141">
            <v>345.48</v>
          </cell>
        </row>
        <row r="142">
          <cell r="A142" t="str">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cell>
          <cell r="E143" t="str">
            <v/>
          </cell>
          <cell r="F143" t="str">
            <v/>
          </cell>
          <cell r="G143" t="str">
            <v/>
          </cell>
          <cell r="H143" t="str">
            <v/>
          </cell>
        </row>
        <row r="144">
          <cell r="A144" t="str">
            <v/>
          </cell>
          <cell r="B144" t="str">
            <v>Energy   Contents   in   MKwh</v>
          </cell>
          <cell r="C144" t="str">
            <v>MU</v>
          </cell>
          <cell r="D144" t="str">
            <v/>
          </cell>
          <cell r="E144" t="str">
            <v/>
          </cell>
          <cell r="F144" t="str">
            <v/>
          </cell>
          <cell r="G144" t="str">
            <v/>
          </cell>
          <cell r="H144">
            <v>0</v>
          </cell>
        </row>
        <row r="145">
          <cell r="A145" t="str">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sheetData>
      <sheetData sheetId="1">
        <row r="3">
          <cell r="A3" t="str">
            <v>STATION NAME</v>
          </cell>
        </row>
      </sheetData>
      <sheetData sheetId="2">
        <row r="3">
          <cell r="A3" t="str">
            <v>STATION NAME</v>
          </cell>
        </row>
      </sheetData>
      <sheetData sheetId="3">
        <row r="3">
          <cell r="A3" t="str">
            <v>STATION NAME</v>
          </cell>
        </row>
      </sheetData>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cell>
          <cell r="L35" t="str">
            <v/>
          </cell>
          <cell r="M35" t="str">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cell>
          <cell r="L81" t="str">
            <v/>
          </cell>
          <cell r="M81" t="str">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cell>
          <cell r="J100">
            <v>0</v>
          </cell>
          <cell r="K100">
            <v>60</v>
          </cell>
          <cell r="L100">
            <v>0</v>
          </cell>
          <cell r="M100">
            <v>0</v>
          </cell>
          <cell r="N100">
            <v>241459</v>
          </cell>
          <cell r="O100">
            <v>0.69326997616928421</v>
          </cell>
          <cell r="P100">
            <v>3121</v>
          </cell>
          <cell r="Q100">
            <v>8.9609233684573191</v>
          </cell>
        </row>
        <row r="101">
          <cell r="A101" t="str">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cell>
          <cell r="J113">
            <v>0</v>
          </cell>
          <cell r="K113">
            <v>230</v>
          </cell>
          <cell r="L113">
            <v>0</v>
          </cell>
          <cell r="M113">
            <v>0</v>
          </cell>
          <cell r="N113">
            <v>908200</v>
          </cell>
          <cell r="O113">
            <v>0.75078947803515039</v>
          </cell>
          <cell r="P113">
            <v>9857</v>
          </cell>
          <cell r="Q113">
            <v>8.1485706727510205</v>
          </cell>
        </row>
        <row r="114">
          <cell r="A114" t="str">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cell>
          <cell r="L127" t="str">
            <v/>
          </cell>
          <cell r="M127" t="str">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cell>
          <cell r="L131">
            <v>3954</v>
          </cell>
          <cell r="M131">
            <v>1008841</v>
          </cell>
          <cell r="N131">
            <v>1002324</v>
          </cell>
          <cell r="O131">
            <v>0.78548959680263308</v>
          </cell>
          <cell r="P131">
            <v>17158</v>
          </cell>
          <cell r="Q131">
            <v>13.446181575957056</v>
          </cell>
        </row>
        <row r="132">
          <cell r="A132" t="str">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cell>
          <cell r="L133">
            <v>41415</v>
          </cell>
          <cell r="M133">
            <v>1102016</v>
          </cell>
          <cell r="N133">
            <v>1086065</v>
          </cell>
          <cell r="O133">
            <v>0.76092272122188731</v>
          </cell>
          <cell r="P133">
            <v>17781</v>
          </cell>
          <cell r="Q133">
            <v>12.457787430813422</v>
          </cell>
        </row>
        <row r="134">
          <cell r="A134" t="str">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cell>
          <cell r="L191" t="str">
            <v/>
          </cell>
          <cell r="M191" t="str">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cell>
          <cell r="M214" t="str">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cell>
          <cell r="H249">
            <v>48.670693426781355</v>
          </cell>
          <cell r="I249">
            <v>0</v>
          </cell>
          <cell r="J249">
            <v>0</v>
          </cell>
          <cell r="K249" t="str">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cell>
          <cell r="H250">
            <v>50.006201550387594</v>
          </cell>
          <cell r="I250">
            <v>1151.8</v>
          </cell>
          <cell r="J250">
            <v>9.7836436980100601</v>
          </cell>
          <cell r="K250" t="str">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cell>
          <cell r="H251">
            <v>52.539196650553258</v>
          </cell>
          <cell r="I251">
            <v>1245.9940000000001</v>
          </cell>
          <cell r="J251">
            <v>10.585534075898815</v>
          </cell>
          <cell r="K251" t="str">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cell>
          <cell r="H252">
            <v>49.07938008678358</v>
          </cell>
          <cell r="I252">
            <v>1175.4099999999999</v>
          </cell>
          <cell r="J252">
            <v>10.660617055282184</v>
          </cell>
          <cell r="K252" t="str">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cell>
          <cell r="H253">
            <v>52.453775764346368</v>
          </cell>
          <cell r="I253">
            <v>1224.9159999999999</v>
          </cell>
          <cell r="J253">
            <v>10.426872224346516</v>
          </cell>
          <cell r="K253" t="str">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cell>
          <cell r="H254">
            <v>52.67386910749844</v>
          </cell>
          <cell r="I254">
            <v>1327.0063370000003</v>
          </cell>
          <cell r="J254">
            <v>10.429371782756551</v>
          </cell>
          <cell r="K254" t="str">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cell>
          <cell r="H255">
            <v>54.555938958196286</v>
          </cell>
          <cell r="I255">
            <v>1494.36</v>
          </cell>
          <cell r="J255">
            <v>10.537033615898485</v>
          </cell>
          <cell r="K255" t="str">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cell>
          <cell r="H256">
            <v>58.871303112191427</v>
          </cell>
          <cell r="I256">
            <v>1579.0199999999998</v>
          </cell>
          <cell r="J256">
            <v>10.28965768912464</v>
          </cell>
          <cell r="K256" t="str">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cell>
          <cell r="H257">
            <v>62.086223278823468</v>
          </cell>
          <cell r="I257">
            <v>1583.0000000000002</v>
          </cell>
          <cell r="J257">
            <v>9.8082344558381642</v>
          </cell>
          <cell r="K257" t="str">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cell>
          <cell r="H258">
            <v>65.848664950971894</v>
          </cell>
          <cell r="I258">
            <v>1689.0150000000001</v>
          </cell>
          <cell r="J258">
            <v>9.8671492744467422</v>
          </cell>
          <cell r="K258" t="str">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cell>
          <cell r="H259">
            <v>68.093332256215561</v>
          </cell>
          <cell r="I259">
            <v>1713.68</v>
          </cell>
          <cell r="J259">
            <v>9.6812248482661989</v>
          </cell>
          <cell r="K259" t="str">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cell>
          <cell r="H267">
            <v>0</v>
          </cell>
          <cell r="I267" t="str">
            <v/>
          </cell>
          <cell r="J267" t="str">
            <v/>
          </cell>
          <cell r="K267" t="str">
            <v/>
          </cell>
          <cell r="L267" t="str">
            <v/>
          </cell>
          <cell r="M267" t="str">
            <v/>
          </cell>
          <cell r="N267" t="str">
            <v/>
          </cell>
          <cell r="O267" t="str">
            <v/>
          </cell>
          <cell r="P267" t="str">
            <v/>
          </cell>
          <cell r="Q267" t="str">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cell>
          <cell r="H281">
            <v>0</v>
          </cell>
          <cell r="I281" t="str">
            <v/>
          </cell>
          <cell r="J281" t="str">
            <v/>
          </cell>
          <cell r="K281" t="str">
            <v/>
          </cell>
          <cell r="L281" t="str">
            <v/>
          </cell>
          <cell r="M281" t="str">
            <v/>
          </cell>
          <cell r="N281" t="str">
            <v/>
          </cell>
          <cell r="O281" t="str">
            <v/>
          </cell>
          <cell r="P281" t="str">
            <v/>
          </cell>
          <cell r="Q281" t="str">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cell>
          <cell r="H295">
            <v>0</v>
          </cell>
          <cell r="I295" t="str">
            <v/>
          </cell>
          <cell r="J295" t="str">
            <v/>
          </cell>
          <cell r="K295" t="str">
            <v/>
          </cell>
          <cell r="L295" t="str">
            <v/>
          </cell>
          <cell r="M295" t="str">
            <v/>
          </cell>
          <cell r="N295" t="str">
            <v/>
          </cell>
          <cell r="O295" t="str">
            <v/>
          </cell>
          <cell r="P295" t="str">
            <v/>
          </cell>
          <cell r="Q295" t="str">
            <v/>
          </cell>
        </row>
        <row r="296">
          <cell r="B296" t="str">
            <v>89-90</v>
          </cell>
          <cell r="C296">
            <v>99</v>
          </cell>
          <cell r="D296">
            <v>385</v>
          </cell>
          <cell r="E296">
            <v>296.37</v>
          </cell>
          <cell r="F296">
            <v>76.98</v>
          </cell>
          <cell r="G296">
            <v>5</v>
          </cell>
          <cell r="H296">
            <v>1.77</v>
          </cell>
          <cell r="I296">
            <v>99</v>
          </cell>
          <cell r="J296" t="str">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cell>
          <cell r="L306">
            <v>0</v>
          </cell>
          <cell r="M306">
            <v>979.2</v>
          </cell>
          <cell r="N306">
            <v>979.99</v>
          </cell>
          <cell r="O306" t="str">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cell>
          <cell r="J317">
            <v>0</v>
          </cell>
          <cell r="K317" t="str">
            <v/>
          </cell>
          <cell r="L317" t="str">
            <v/>
          </cell>
          <cell r="M317" t="str">
            <v/>
          </cell>
        </row>
        <row r="318">
          <cell r="B318" t="str">
            <v>93-94</v>
          </cell>
          <cell r="C318">
            <v>386</v>
          </cell>
          <cell r="D318">
            <v>1500</v>
          </cell>
          <cell r="E318">
            <v>1032.2988</v>
          </cell>
          <cell r="F318">
            <v>68.819919999999996</v>
          </cell>
          <cell r="G318">
            <v>14.78</v>
          </cell>
          <cell r="H318">
            <v>1.4317559993288764</v>
          </cell>
          <cell r="I318" t="str">
            <v/>
          </cell>
          <cell r="J318">
            <v>0</v>
          </cell>
          <cell r="K318" t="str">
            <v/>
          </cell>
          <cell r="L318" t="str">
            <v/>
          </cell>
          <cell r="M318" t="str">
            <v/>
          </cell>
        </row>
        <row r="319">
          <cell r="B319" t="str">
            <v>94-95</v>
          </cell>
          <cell r="C319">
            <v>386</v>
          </cell>
          <cell r="D319">
            <v>1200</v>
          </cell>
          <cell r="E319">
            <v>1404.6</v>
          </cell>
          <cell r="F319">
            <v>117.05</v>
          </cell>
          <cell r="G319">
            <v>12.2</v>
          </cell>
          <cell r="H319">
            <v>0.86857468318382458</v>
          </cell>
          <cell r="I319" t="str">
            <v/>
          </cell>
          <cell r="J319">
            <v>0</v>
          </cell>
          <cell r="K319" t="str">
            <v/>
          </cell>
          <cell r="L319" t="str">
            <v/>
          </cell>
          <cell r="M319" t="str">
            <v/>
          </cell>
        </row>
        <row r="320">
          <cell r="B320" t="str">
            <v>95-96</v>
          </cell>
          <cell r="C320">
            <v>386</v>
          </cell>
          <cell r="D320">
            <v>1060</v>
          </cell>
          <cell r="E320">
            <v>1642.3</v>
          </cell>
          <cell r="F320">
            <v>154.93396226415095</v>
          </cell>
          <cell r="G320">
            <v>14.200000000000001</v>
          </cell>
          <cell r="H320">
            <v>0.8646410521829142</v>
          </cell>
          <cell r="I320" t="str">
            <v/>
          </cell>
          <cell r="J320">
            <v>0</v>
          </cell>
          <cell r="K320" t="str">
            <v/>
          </cell>
          <cell r="L320" t="str">
            <v/>
          </cell>
          <cell r="M320" t="str">
            <v/>
          </cell>
        </row>
        <row r="321">
          <cell r="B321" t="str">
            <v>96-97</v>
          </cell>
          <cell r="C321">
            <v>386</v>
          </cell>
          <cell r="D321">
            <v>1160</v>
          </cell>
          <cell r="E321">
            <v>1739.5</v>
          </cell>
          <cell r="F321">
            <v>149.95689655172413</v>
          </cell>
          <cell r="G321">
            <v>10.5</v>
          </cell>
          <cell r="H321">
            <v>0.60362173038229372</v>
          </cell>
          <cell r="I321" t="str">
            <v/>
          </cell>
          <cell r="J321">
            <v>0</v>
          </cell>
          <cell r="K321" t="str">
            <v/>
          </cell>
          <cell r="L321" t="str">
            <v/>
          </cell>
          <cell r="M321" t="str">
            <v/>
          </cell>
        </row>
        <row r="322">
          <cell r="B322" t="str">
            <v>97-98</v>
          </cell>
          <cell r="C322">
            <v>386</v>
          </cell>
          <cell r="D322">
            <v>1160</v>
          </cell>
          <cell r="E322">
            <v>1362.57</v>
          </cell>
          <cell r="F322">
            <v>117.46293103448276</v>
          </cell>
          <cell r="G322">
            <v>11.581</v>
          </cell>
          <cell r="H322">
            <v>0.84993798483747618</v>
          </cell>
          <cell r="I322" t="str">
            <v/>
          </cell>
          <cell r="J322">
            <v>0</v>
          </cell>
          <cell r="K322" t="str">
            <v/>
          </cell>
          <cell r="L322" t="str">
            <v/>
          </cell>
          <cell r="M322" t="str">
            <v/>
          </cell>
        </row>
        <row r="323">
          <cell r="B323" t="str">
            <v>98-99</v>
          </cell>
          <cell r="C323">
            <v>386</v>
          </cell>
          <cell r="D323">
            <v>1300</v>
          </cell>
          <cell r="E323">
            <v>1486.3999999999999</v>
          </cell>
          <cell r="F323">
            <v>114.33846153846154</v>
          </cell>
          <cell r="G323">
            <v>13.2</v>
          </cell>
          <cell r="H323">
            <v>0.88805166846071049</v>
          </cell>
          <cell r="I323" t="str">
            <v/>
          </cell>
          <cell r="J323">
            <v>0</v>
          </cell>
          <cell r="K323" t="str">
            <v/>
          </cell>
          <cell r="L323" t="str">
            <v/>
          </cell>
          <cell r="M323" t="str">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cell>
          <cell r="J332">
            <v>0</v>
          </cell>
          <cell r="K332" t="str">
            <v/>
          </cell>
          <cell r="L332" t="str">
            <v/>
          </cell>
          <cell r="M332" t="str">
            <v/>
          </cell>
        </row>
        <row r="333">
          <cell r="B333" t="str">
            <v>94-95</v>
          </cell>
          <cell r="C333">
            <v>193</v>
          </cell>
          <cell r="D333">
            <v>600</v>
          </cell>
          <cell r="E333">
            <v>702.3</v>
          </cell>
          <cell r="F333">
            <v>117.05</v>
          </cell>
          <cell r="G333">
            <v>6.1</v>
          </cell>
          <cell r="H333">
            <v>0.86857468318382458</v>
          </cell>
          <cell r="I333" t="str">
            <v/>
          </cell>
          <cell r="J333">
            <v>0</v>
          </cell>
          <cell r="K333" t="str">
            <v/>
          </cell>
          <cell r="L333" t="str">
            <v/>
          </cell>
          <cell r="M333" t="str">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cell>
          <cell r="H341">
            <v>0</v>
          </cell>
          <cell r="I341" t="str">
            <v/>
          </cell>
          <cell r="J341" t="str">
            <v/>
          </cell>
          <cell r="K341" t="str">
            <v/>
          </cell>
          <cell r="L341" t="str">
            <v/>
          </cell>
          <cell r="M341" t="str">
            <v/>
          </cell>
          <cell r="N341" t="str">
            <v/>
          </cell>
          <cell r="O341" t="str">
            <v/>
          </cell>
          <cell r="P341" t="str">
            <v/>
          </cell>
          <cell r="Q341" t="str">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cell>
          <cell r="H359">
            <v>0</v>
          </cell>
          <cell r="I359" t="str">
            <v/>
          </cell>
          <cell r="J359" t="str">
            <v/>
          </cell>
          <cell r="K359" t="str">
            <v/>
          </cell>
          <cell r="L359" t="str">
            <v/>
          </cell>
          <cell r="M359" t="str">
            <v/>
          </cell>
          <cell r="N359" t="str">
            <v/>
          </cell>
          <cell r="O359" t="str">
            <v/>
          </cell>
          <cell r="P359" t="str">
            <v/>
          </cell>
          <cell r="Q359" t="str">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cell>
          <cell r="L369" t="str">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cell>
        </row>
        <row r="376">
          <cell r="B376" t="str">
            <v>91-92</v>
          </cell>
          <cell r="C376">
            <v>315</v>
          </cell>
          <cell r="D376">
            <v>761</v>
          </cell>
          <cell r="E376">
            <v>6.59</v>
          </cell>
          <cell r="F376">
            <v>0.86596583442838371</v>
          </cell>
          <cell r="G376" t="str">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cell>
          <cell r="P386">
            <v>274.3</v>
          </cell>
          <cell r="Q386" t="str">
            <v/>
          </cell>
        </row>
        <row r="387">
          <cell r="A387" t="str">
            <v>BIRSINGHPUR</v>
          </cell>
          <cell r="B387" t="str">
            <v>88-89</v>
          </cell>
        </row>
        <row r="388">
          <cell r="B388" t="str">
            <v>89-90</v>
          </cell>
        </row>
        <row r="389">
          <cell r="B389" t="str">
            <v>90-91</v>
          </cell>
          <cell r="C389">
            <v>0</v>
          </cell>
          <cell r="D389">
            <v>0</v>
          </cell>
          <cell r="E389">
            <v>0</v>
          </cell>
          <cell r="F389" t="str">
            <v/>
          </cell>
          <cell r="G389">
            <v>0</v>
          </cell>
          <cell r="H389">
            <v>0</v>
          </cell>
          <cell r="I389" t="str">
            <v/>
          </cell>
        </row>
        <row r="390">
          <cell r="B390" t="str">
            <v>91-92</v>
          </cell>
          <cell r="C390">
            <v>0</v>
          </cell>
          <cell r="D390">
            <v>0</v>
          </cell>
          <cell r="E390">
            <v>0</v>
          </cell>
          <cell r="F390" t="str">
            <v/>
          </cell>
          <cell r="G390">
            <v>0</v>
          </cell>
          <cell r="H390">
            <v>0</v>
          </cell>
          <cell r="I390" t="str">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cell>
          <cell r="P400">
            <v>469.1</v>
          </cell>
          <cell r="Q400" t="str">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cell>
        </row>
        <row r="420">
          <cell r="B420" t="str">
            <v>89-90</v>
          </cell>
          <cell r="C420">
            <v>389.66666666666663</v>
          </cell>
          <cell r="D420">
            <v>950</v>
          </cell>
          <cell r="E420">
            <v>872.75166666666655</v>
          </cell>
          <cell r="F420">
            <v>91.868596491228061</v>
          </cell>
          <cell r="G420">
            <v>6.2333333333333334</v>
          </cell>
          <cell r="H420">
            <v>0.71421614777781395</v>
          </cell>
          <cell r="I420" t="str">
            <v/>
          </cell>
        </row>
        <row r="421">
          <cell r="B421" t="str">
            <v>90-91</v>
          </cell>
          <cell r="C421">
            <v>389.66666666666663</v>
          </cell>
          <cell r="D421">
            <v>1085</v>
          </cell>
          <cell r="E421">
            <v>1166.44</v>
          </cell>
          <cell r="F421">
            <v>107.50599078341014</v>
          </cell>
          <cell r="G421">
            <v>2.7333333333333334</v>
          </cell>
          <cell r="H421">
            <v>0.23433124149834822</v>
          </cell>
          <cell r="I421" t="str">
            <v/>
          </cell>
        </row>
        <row r="422">
          <cell r="B422" t="str">
            <v>91-92</v>
          </cell>
          <cell r="C422">
            <v>704.66666666666663</v>
          </cell>
          <cell r="D422">
            <v>1846</v>
          </cell>
          <cell r="E422">
            <v>1498.6583333333333</v>
          </cell>
          <cell r="F422">
            <v>81.184091729866381</v>
          </cell>
          <cell r="G422">
            <v>4.5333333333333332</v>
          </cell>
          <cell r="H422">
            <v>0.30249278521344092</v>
          </cell>
          <cell r="I422" t="str">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cell>
        </row>
        <row r="424">
          <cell r="B424" t="str">
            <v>93-94</v>
          </cell>
          <cell r="C424">
            <v>724.66666666666663</v>
          </cell>
          <cell r="D424">
            <v>1990</v>
          </cell>
          <cell r="E424">
            <v>1658.25848</v>
          </cell>
          <cell r="F424">
            <v>83.329571859296479</v>
          </cell>
          <cell r="G424">
            <v>10.773333333333333</v>
          </cell>
          <cell r="H424">
            <v>0.64967756614959893</v>
          </cell>
          <cell r="I424" t="str">
            <v/>
          </cell>
        </row>
        <row r="425">
          <cell r="B425" t="str">
            <v>94-95</v>
          </cell>
          <cell r="C425">
            <v>844.66666666666663</v>
          </cell>
          <cell r="D425">
            <v>2000</v>
          </cell>
          <cell r="E425">
            <v>2415.3333333333335</v>
          </cell>
          <cell r="F425">
            <v>120.76666666666667</v>
          </cell>
          <cell r="G425">
            <v>17.51774533333333</v>
          </cell>
          <cell r="H425">
            <v>0.72527237096328989</v>
          </cell>
          <cell r="I425" t="str">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cell>
          <cell r="J432" t="str">
            <v/>
          </cell>
          <cell r="K432" t="str">
            <v/>
          </cell>
          <cell r="L432" t="str">
            <v/>
          </cell>
          <cell r="M432" t="str">
            <v/>
          </cell>
          <cell r="N432" t="str">
            <v/>
          </cell>
          <cell r="O432" t="str">
            <v/>
          </cell>
          <cell r="P432" t="str">
            <v/>
          </cell>
          <cell r="Q432" t="str">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cell>
        </row>
        <row r="436">
          <cell r="B436" t="str">
            <v>91-92</v>
          </cell>
          <cell r="C436">
            <v>3262.1666666666665</v>
          </cell>
          <cell r="D436">
            <v>14606</v>
          </cell>
          <cell r="E436">
            <v>12524.380333333333</v>
          </cell>
          <cell r="F436">
            <v>85.748187959286128</v>
          </cell>
          <cell r="G436">
            <v>1179.9433333333332</v>
          </cell>
          <cell r="H436">
            <v>9.4211713628094067</v>
          </cell>
          <cell r="I436" t="str">
            <v/>
          </cell>
        </row>
        <row r="437">
          <cell r="B437" t="str">
            <v>92-93</v>
          </cell>
          <cell r="C437">
            <v>3282.1666666666665</v>
          </cell>
          <cell r="D437">
            <v>14538.333333333334</v>
          </cell>
          <cell r="E437">
            <v>13259.179000000002</v>
          </cell>
          <cell r="F437">
            <v>91.20150636248998</v>
          </cell>
          <cell r="G437">
            <v>1232.616</v>
          </cell>
          <cell r="H437">
            <v>9.296322193101096</v>
          </cell>
          <cell r="I437" t="str">
            <v/>
          </cell>
        </row>
        <row r="438">
          <cell r="B438" t="str">
            <v>93-94</v>
          </cell>
          <cell r="C438">
            <v>3482.1666666666665</v>
          </cell>
          <cell r="D438">
            <v>16325</v>
          </cell>
          <cell r="E438">
            <v>14382.00028</v>
          </cell>
          <cell r="F438">
            <v>88.098010903522194</v>
          </cell>
          <cell r="G438">
            <v>1337.7796703333336</v>
          </cell>
          <cell r="H438">
            <v>9.3017636231984095</v>
          </cell>
          <cell r="I438" t="str">
            <v/>
          </cell>
        </row>
        <row r="439">
          <cell r="B439" t="str">
            <v>94-95</v>
          </cell>
          <cell r="C439">
            <v>3812.1666666666665</v>
          </cell>
          <cell r="D439">
            <v>16230</v>
          </cell>
          <cell r="E439">
            <v>16597.313333333332</v>
          </cell>
          <cell r="F439">
            <v>102.2631751899774</v>
          </cell>
          <cell r="G439">
            <v>1511.8777453333332</v>
          </cell>
          <cell r="H439">
            <v>9.1091715566816642</v>
          </cell>
          <cell r="I439" t="str">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4">
          <cell r="A4" t="str">
            <v/>
          </cell>
        </row>
      </sheetData>
      <sheetData sheetId="7">
        <row r="3">
          <cell r="A3" t="str">
            <v>STATION NAME</v>
          </cell>
        </row>
      </sheetData>
      <sheetData sheetId="8">
        <row r="4">
          <cell r="A4" t="str">
            <v/>
          </cell>
        </row>
      </sheetData>
      <sheetData sheetId="9">
        <row r="3">
          <cell r="A3" t="str">
            <v>STATION NAME</v>
          </cell>
        </row>
      </sheetData>
      <sheetData sheetId="10"/>
      <sheetData sheetId="11">
        <row r="3">
          <cell r="A3" t="str">
            <v>STATION NAME</v>
          </cell>
        </row>
      </sheetData>
      <sheetData sheetId="12"/>
      <sheetData sheetId="13"/>
      <sheetData sheetId="14"/>
      <sheetData sheetId="15"/>
      <sheetData sheetId="16"/>
      <sheetData sheetId="17"/>
      <sheetData sheetId="18"/>
      <sheetData sheetId="19">
        <row r="4">
          <cell r="A4" t="str">
            <v/>
          </cell>
        </row>
      </sheetData>
      <sheetData sheetId="20"/>
      <sheetData sheetId="21"/>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Sheet1"/>
      <sheetName val="Inputs"/>
      <sheetName val="STN WISE EMR"/>
      <sheetName val="Stationwise Thermal &amp; Hydel Gen"/>
      <sheetName val="Executive Summary -Thermal"/>
      <sheetName val="TWELVE"/>
      <sheetName val="04REL"/>
      <sheetName val="BREAKUP OF OIL"/>
      <sheetName val="RAJ"/>
      <sheetName val="7.11 p1"/>
      <sheetName val="all"/>
      <sheetName val="DLC"/>
      <sheetName val="SUMMERY"/>
    </sheetNames>
    <sheetDataSet>
      <sheetData sheetId="0" refreshError="1">
        <row r="721">
          <cell r="F721">
            <v>0.90799276391293349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Ag LF"/>
      <sheetName val="all"/>
      <sheetName val="Demand"/>
      <sheetName val="data"/>
      <sheetName val="Salient1"/>
      <sheetName val="Inputs"/>
      <sheetName val="Metro consind updation sheet"/>
      <sheetName val="Dom"/>
      <sheetName val="DLC"/>
      <sheetName val="RAJ"/>
      <sheetName val="ATP"/>
      <sheetName val="Stationwise Thermal &amp; Hydel Gen"/>
      <sheetName val="Executive Summary -Thermal"/>
      <sheetName val="TWELVE"/>
      <sheetName val="7.11 p1"/>
      <sheetName val="Sheet1"/>
      <sheetName val="% of Elect"/>
      <sheetName val="A 3.7"/>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I56"/>
  <sheetViews>
    <sheetView view="pageBreakPreview" topLeftCell="A10" zoomScale="60" zoomScaleNormal="70" workbookViewId="0">
      <selection activeCell="E31" sqref="E31"/>
    </sheetView>
  </sheetViews>
  <sheetFormatPr defaultColWidth="9.140625" defaultRowHeight="12.75" x14ac:dyDescent="0.2"/>
  <cols>
    <col min="1" max="1" width="8" style="83" customWidth="1"/>
    <col min="2" max="2" width="74.140625" style="83" customWidth="1"/>
    <col min="3" max="3" width="22" style="83" customWidth="1"/>
    <col min="4" max="4" width="25" style="83" customWidth="1"/>
    <col min="5" max="5" width="27" style="83" customWidth="1"/>
    <col min="6" max="6" width="26.42578125" style="83" customWidth="1"/>
    <col min="7" max="7" width="25" style="83" customWidth="1"/>
    <col min="8" max="8" width="20.42578125" style="83" customWidth="1"/>
    <col min="9" max="9" width="22.140625" style="83" customWidth="1"/>
    <col min="10" max="16384" width="9.140625" style="83"/>
  </cols>
  <sheetData>
    <row r="2" spans="1:9" ht="33" x14ac:dyDescent="0.2">
      <c r="I2" s="84" t="s">
        <v>69</v>
      </c>
    </row>
    <row r="5" spans="1:9" ht="37.5" x14ac:dyDescent="0.6">
      <c r="A5" s="320" t="s">
        <v>0</v>
      </c>
      <c r="B5" s="320"/>
      <c r="C5" s="320"/>
      <c r="D5" s="320"/>
      <c r="E5" s="320"/>
      <c r="F5" s="320"/>
      <c r="G5" s="320"/>
      <c r="H5" s="320"/>
      <c r="I5" s="320"/>
    </row>
    <row r="6" spans="1:9" ht="18" customHeight="1" x14ac:dyDescent="0.4">
      <c r="A6" s="85"/>
      <c r="B6" s="85"/>
      <c r="C6" s="85"/>
      <c r="D6" s="85"/>
      <c r="E6" s="85"/>
    </row>
    <row r="8" spans="1:9" ht="30" x14ac:dyDescent="0.2">
      <c r="A8" s="321" t="s">
        <v>43</v>
      </c>
      <c r="B8" s="321"/>
      <c r="C8" s="321"/>
      <c r="D8" s="321"/>
      <c r="E8" s="321"/>
      <c r="F8" s="321"/>
      <c r="G8" s="321"/>
      <c r="H8" s="321"/>
      <c r="I8" s="321"/>
    </row>
    <row r="10" spans="1:9" ht="30" x14ac:dyDescent="0.2">
      <c r="A10" s="321" t="s">
        <v>68</v>
      </c>
      <c r="B10" s="321"/>
      <c r="C10" s="321"/>
      <c r="D10" s="321"/>
      <c r="E10" s="321"/>
      <c r="F10" s="321"/>
      <c r="G10" s="321"/>
      <c r="H10" s="321"/>
      <c r="I10" s="321"/>
    </row>
    <row r="11" spans="1:9" ht="13.5" thickBot="1" x14ac:dyDescent="0.25"/>
    <row r="12" spans="1:9" ht="21.6" customHeight="1" x14ac:dyDescent="0.2">
      <c r="A12" s="86"/>
      <c r="B12" s="87"/>
      <c r="C12" s="87"/>
      <c r="D12" s="328" t="s">
        <v>16</v>
      </c>
      <c r="E12" s="328"/>
      <c r="F12" s="328" t="s">
        <v>67</v>
      </c>
      <c r="G12" s="328"/>
      <c r="H12" s="328" t="s">
        <v>17</v>
      </c>
      <c r="I12" s="329"/>
    </row>
    <row r="13" spans="1:9" ht="21.6" customHeight="1" x14ac:dyDescent="0.2">
      <c r="A13" s="88"/>
      <c r="B13" s="47"/>
      <c r="C13" s="47"/>
      <c r="D13" s="47" t="s">
        <v>14</v>
      </c>
      <c r="E13" s="47" t="s">
        <v>15</v>
      </c>
      <c r="F13" s="47" t="s">
        <v>14</v>
      </c>
      <c r="G13" s="47" t="s">
        <v>15</v>
      </c>
      <c r="H13" s="327" t="s">
        <v>14</v>
      </c>
      <c r="I13" s="322" t="s">
        <v>15</v>
      </c>
    </row>
    <row r="14" spans="1:9" ht="26.25" customHeight="1" x14ac:dyDescent="0.2">
      <c r="A14" s="88"/>
      <c r="B14" s="47"/>
      <c r="C14" s="47"/>
      <c r="D14" s="327" t="s">
        <v>295</v>
      </c>
      <c r="E14" s="327"/>
      <c r="F14" s="327" t="s">
        <v>235</v>
      </c>
      <c r="G14" s="327"/>
      <c r="H14" s="327"/>
      <c r="I14" s="322"/>
    </row>
    <row r="15" spans="1:9" ht="24" customHeight="1" x14ac:dyDescent="0.2">
      <c r="A15" s="88"/>
      <c r="B15" s="47"/>
      <c r="C15" s="47"/>
      <c r="D15" s="325"/>
      <c r="E15" s="326"/>
      <c r="F15" s="323"/>
      <c r="G15" s="324"/>
      <c r="H15" s="172"/>
      <c r="I15" s="162"/>
    </row>
    <row r="16" spans="1:9" ht="21.6" customHeight="1" x14ac:dyDescent="0.2">
      <c r="A16" s="88" t="s">
        <v>64</v>
      </c>
      <c r="B16" s="90" t="s">
        <v>48</v>
      </c>
      <c r="C16" s="47"/>
      <c r="D16" s="160"/>
      <c r="E16" s="160"/>
      <c r="F16" s="148"/>
      <c r="G16" s="148"/>
      <c r="H16" s="172"/>
      <c r="I16" s="162"/>
    </row>
    <row r="17" spans="1:9" ht="21.6" customHeight="1" x14ac:dyDescent="0.2">
      <c r="A17" s="88">
        <v>1</v>
      </c>
      <c r="B17" s="90" t="s">
        <v>123</v>
      </c>
      <c r="C17" s="47" t="s">
        <v>62</v>
      </c>
      <c r="D17" s="310">
        <f>+E17</f>
        <v>4293.0659999999998</v>
      </c>
      <c r="E17" s="310">
        <v>4293.0659999999998</v>
      </c>
      <c r="F17" s="310">
        <f>+G17</f>
        <v>4340.76</v>
      </c>
      <c r="G17" s="310">
        <v>4340.76</v>
      </c>
      <c r="H17" s="308">
        <f>(D17-F17)/F17</f>
        <v>-1.0987476847372444E-2</v>
      </c>
      <c r="I17" s="314">
        <f>(E17-G17)/G17</f>
        <v>-1.0987476847372444E-2</v>
      </c>
    </row>
    <row r="18" spans="1:9" ht="21.6" customHeight="1" x14ac:dyDescent="0.2">
      <c r="A18" s="88">
        <v>2</v>
      </c>
      <c r="B18" s="90" t="s">
        <v>111</v>
      </c>
      <c r="C18" s="47" t="s">
        <v>62</v>
      </c>
      <c r="D18" s="311"/>
      <c r="E18" s="311"/>
      <c r="F18" s="311"/>
      <c r="G18" s="311"/>
      <c r="H18" s="313"/>
      <c r="I18" s="316"/>
    </row>
    <row r="19" spans="1:9" ht="21.6" customHeight="1" x14ac:dyDescent="0.2">
      <c r="A19" s="88">
        <v>3</v>
      </c>
      <c r="B19" s="90" t="s">
        <v>113</v>
      </c>
      <c r="C19" s="47" t="s">
        <v>62</v>
      </c>
      <c r="D19" s="312"/>
      <c r="E19" s="312"/>
      <c r="F19" s="312"/>
      <c r="G19" s="312"/>
      <c r="H19" s="309"/>
      <c r="I19" s="315"/>
    </row>
    <row r="20" spans="1:9" ht="21.6" customHeight="1" x14ac:dyDescent="0.2">
      <c r="A20" s="88"/>
      <c r="B20" s="90" t="s">
        <v>114</v>
      </c>
      <c r="C20" s="47" t="s">
        <v>62</v>
      </c>
      <c r="D20" s="20"/>
      <c r="E20" s="20"/>
      <c r="F20" s="20"/>
      <c r="G20" s="20"/>
      <c r="H20" s="173"/>
      <c r="I20" s="174"/>
    </row>
    <row r="21" spans="1:9" ht="21.6" customHeight="1" x14ac:dyDescent="0.2">
      <c r="A21" s="88"/>
      <c r="B21" s="90" t="s">
        <v>115</v>
      </c>
      <c r="C21" s="47" t="s">
        <v>62</v>
      </c>
      <c r="D21" s="20"/>
      <c r="E21" s="20"/>
      <c r="F21" s="20"/>
      <c r="G21" s="20"/>
      <c r="H21" s="173"/>
      <c r="I21" s="174"/>
    </row>
    <row r="22" spans="1:9" ht="21.6" customHeight="1" x14ac:dyDescent="0.2">
      <c r="A22" s="88"/>
      <c r="B22" s="90" t="s">
        <v>49</v>
      </c>
      <c r="C22" s="47" t="s">
        <v>62</v>
      </c>
      <c r="D22" s="169">
        <f>+D17+D20+D21</f>
        <v>4293.0659999999998</v>
      </c>
      <c r="E22" s="169">
        <f>+E17+E20+E21</f>
        <v>4293.0659999999998</v>
      </c>
      <c r="F22" s="200">
        <f>+F17+F20+F21</f>
        <v>4340.76</v>
      </c>
      <c r="G22" s="200">
        <f>+G17+G20+G21</f>
        <v>4340.76</v>
      </c>
      <c r="H22" s="171">
        <f>(D22-F22)/F22</f>
        <v>-1.0987476847372444E-2</v>
      </c>
      <c r="I22" s="175">
        <f>(E22-G22)/G22</f>
        <v>-1.0987476847372444E-2</v>
      </c>
    </row>
    <row r="23" spans="1:9" ht="21.6" customHeight="1" x14ac:dyDescent="0.2">
      <c r="A23" s="88"/>
      <c r="B23" s="90"/>
      <c r="C23" s="47"/>
      <c r="D23" s="20"/>
      <c r="E23" s="20"/>
      <c r="F23" s="20"/>
      <c r="G23" s="20"/>
      <c r="H23" s="173"/>
      <c r="I23" s="174"/>
    </row>
    <row r="24" spans="1:9" ht="21.6" customHeight="1" x14ac:dyDescent="0.2">
      <c r="A24" s="88" t="s">
        <v>65</v>
      </c>
      <c r="B24" s="90" t="s">
        <v>50</v>
      </c>
      <c r="C24" s="47"/>
      <c r="D24" s="20"/>
      <c r="E24" s="20"/>
      <c r="F24" s="20"/>
      <c r="G24" s="20"/>
      <c r="H24" s="173"/>
      <c r="I24" s="174"/>
    </row>
    <row r="25" spans="1:9" ht="21.6" customHeight="1" x14ac:dyDescent="0.2">
      <c r="A25" s="88">
        <v>1</v>
      </c>
      <c r="B25" s="90" t="s">
        <v>51</v>
      </c>
      <c r="C25" s="47" t="s">
        <v>62</v>
      </c>
      <c r="D25" s="169">
        <f>+D17</f>
        <v>4293.0659999999998</v>
      </c>
      <c r="E25" s="169">
        <f>+E22</f>
        <v>4293.0659999999998</v>
      </c>
      <c r="F25" s="200">
        <f>+F17</f>
        <v>4340.76</v>
      </c>
      <c r="G25" s="200">
        <f>+G22</f>
        <v>4340.76</v>
      </c>
      <c r="H25" s="171">
        <f t="shared" ref="H25:I37" si="0">(D25-F25)/F25</f>
        <v>-1.0987476847372444E-2</v>
      </c>
      <c r="I25" s="175">
        <f t="shared" si="0"/>
        <v>-1.0987476847372444E-2</v>
      </c>
    </row>
    <row r="26" spans="1:9" ht="21.6" customHeight="1" x14ac:dyDescent="0.2">
      <c r="A26" s="88">
        <v>2</v>
      </c>
      <c r="B26" s="90" t="s">
        <v>52</v>
      </c>
      <c r="C26" s="47" t="s">
        <v>62</v>
      </c>
      <c r="D26" s="169">
        <f>+D25</f>
        <v>4293.0659999999998</v>
      </c>
      <c r="E26" s="169">
        <f>+E25</f>
        <v>4293.0659999999998</v>
      </c>
      <c r="F26" s="200">
        <f>+F25</f>
        <v>4340.76</v>
      </c>
      <c r="G26" s="200">
        <f>+G25</f>
        <v>4340.76</v>
      </c>
      <c r="H26" s="171">
        <f t="shared" si="0"/>
        <v>-1.0987476847372444E-2</v>
      </c>
      <c r="I26" s="175">
        <f t="shared" si="0"/>
        <v>-1.0987476847372444E-2</v>
      </c>
    </row>
    <row r="27" spans="1:9" ht="21.6" customHeight="1" x14ac:dyDescent="0.2">
      <c r="A27" s="88">
        <v>3</v>
      </c>
      <c r="B27" s="90" t="s">
        <v>112</v>
      </c>
      <c r="C27" s="47" t="s">
        <v>62</v>
      </c>
      <c r="D27" s="169">
        <f>+E27</f>
        <v>3738.8330000000001</v>
      </c>
      <c r="E27" s="169">
        <v>3738.8330000000001</v>
      </c>
      <c r="F27" s="200">
        <f>+G27</f>
        <v>3858.5140000000001</v>
      </c>
      <c r="G27" s="200">
        <v>3858.5140000000001</v>
      </c>
      <c r="H27" s="171">
        <f t="shared" si="0"/>
        <v>-3.1017381302750238E-2</v>
      </c>
      <c r="I27" s="175">
        <f t="shared" si="0"/>
        <v>-3.1017381302750238E-2</v>
      </c>
    </row>
    <row r="28" spans="1:9" ht="21.6" customHeight="1" x14ac:dyDescent="0.2">
      <c r="A28" s="88">
        <v>4</v>
      </c>
      <c r="B28" s="90" t="s">
        <v>116</v>
      </c>
      <c r="C28" s="47" t="s">
        <v>62</v>
      </c>
      <c r="D28" s="169">
        <f>+D26-D27</f>
        <v>554.23299999999972</v>
      </c>
      <c r="E28" s="169">
        <f>+E26-E27</f>
        <v>554.23299999999972</v>
      </c>
      <c r="F28" s="200">
        <f>+F26-F27</f>
        <v>482.24600000000009</v>
      </c>
      <c r="G28" s="200">
        <f>+G26-G27</f>
        <v>482.24600000000009</v>
      </c>
      <c r="H28" s="171">
        <f t="shared" si="0"/>
        <v>0.1492744366982818</v>
      </c>
      <c r="I28" s="171">
        <f t="shared" si="0"/>
        <v>0.1492744366982818</v>
      </c>
    </row>
    <row r="29" spans="1:9" ht="21.6" customHeight="1" x14ac:dyDescent="0.2">
      <c r="A29" s="88">
        <v>5</v>
      </c>
      <c r="B29" s="90" t="s">
        <v>53</v>
      </c>
      <c r="C29" s="47" t="s">
        <v>35</v>
      </c>
      <c r="D29" s="170">
        <f>+(D28/D26)</f>
        <v>0.12909957592079874</v>
      </c>
      <c r="E29" s="170">
        <f>+(E28/E26)</f>
        <v>0.12909957592079874</v>
      </c>
      <c r="F29" s="215">
        <f>+(F28/F26)</f>
        <v>0.11109713506390588</v>
      </c>
      <c r="G29" s="215">
        <f>+(G28/G26)</f>
        <v>0.11109713506390588</v>
      </c>
      <c r="H29" s="171">
        <f>D29-F29</f>
        <v>1.8002440856892857E-2</v>
      </c>
      <c r="I29" s="171">
        <f>E29-G29</f>
        <v>1.8002440856892857E-2</v>
      </c>
    </row>
    <row r="30" spans="1:9" ht="21.6" customHeight="1" x14ac:dyDescent="0.2">
      <c r="A30" s="88"/>
      <c r="B30" s="90"/>
      <c r="C30" s="47"/>
      <c r="D30" s="20"/>
      <c r="E30" s="20"/>
      <c r="F30" s="20"/>
      <c r="G30" s="20"/>
      <c r="H30" s="171"/>
      <c r="I30" s="175"/>
    </row>
    <row r="31" spans="1:9" ht="21.6" customHeight="1" x14ac:dyDescent="0.2">
      <c r="A31" s="88" t="s">
        <v>66</v>
      </c>
      <c r="B31" s="90" t="s">
        <v>54</v>
      </c>
      <c r="C31" s="47"/>
      <c r="D31" s="20"/>
      <c r="E31" s="20"/>
      <c r="F31" s="20"/>
      <c r="G31" s="20"/>
      <c r="H31" s="171"/>
      <c r="I31" s="175"/>
    </row>
    <row r="32" spans="1:9" ht="21.6" customHeight="1" x14ac:dyDescent="0.2">
      <c r="A32" s="88">
        <v>1</v>
      </c>
      <c r="B32" s="90" t="s">
        <v>55</v>
      </c>
      <c r="C32" s="318" t="s">
        <v>63</v>
      </c>
      <c r="D32" s="310">
        <f>+E32</f>
        <v>2900.26</v>
      </c>
      <c r="E32" s="310">
        <f>+'SHEET-5'!E25+293.04</f>
        <v>2900.26</v>
      </c>
      <c r="F32" s="310">
        <v>3032.7700000000004</v>
      </c>
      <c r="G32" s="310">
        <v>3032.7700000000004</v>
      </c>
      <c r="H32" s="308">
        <f t="shared" si="0"/>
        <v>-4.3692729748711641E-2</v>
      </c>
      <c r="I32" s="314">
        <f t="shared" si="0"/>
        <v>-4.3692729748711641E-2</v>
      </c>
    </row>
    <row r="33" spans="1:9" ht="21.6" customHeight="1" x14ac:dyDescent="0.2">
      <c r="A33" s="88">
        <v>2</v>
      </c>
      <c r="B33" s="90" t="s">
        <v>56</v>
      </c>
      <c r="C33" s="319"/>
      <c r="D33" s="312"/>
      <c r="E33" s="312"/>
      <c r="F33" s="312"/>
      <c r="G33" s="312"/>
      <c r="H33" s="309"/>
      <c r="I33" s="315"/>
    </row>
    <row r="34" spans="1:9" ht="21.6" customHeight="1" x14ac:dyDescent="0.2">
      <c r="A34" s="88">
        <v>3</v>
      </c>
      <c r="B34" s="90" t="s">
        <v>57</v>
      </c>
      <c r="C34" s="47" t="s">
        <v>63</v>
      </c>
      <c r="D34" s="200">
        <f>+D32</f>
        <v>2900.26</v>
      </c>
      <c r="E34" s="200">
        <f>+E32</f>
        <v>2900.26</v>
      </c>
      <c r="F34" s="149">
        <f>+F32</f>
        <v>3032.7700000000004</v>
      </c>
      <c r="G34" s="149">
        <f>+F34</f>
        <v>3032.7700000000004</v>
      </c>
      <c r="H34" s="171">
        <f t="shared" si="0"/>
        <v>-4.3692729748711641E-2</v>
      </c>
      <c r="I34" s="175">
        <f t="shared" si="0"/>
        <v>-4.3692729748711641E-2</v>
      </c>
    </row>
    <row r="35" spans="1:9" ht="21.6" customHeight="1" x14ac:dyDescent="0.2">
      <c r="A35" s="88">
        <v>4</v>
      </c>
      <c r="B35" s="90" t="s">
        <v>58</v>
      </c>
      <c r="C35" s="318" t="s">
        <v>63</v>
      </c>
      <c r="D35" s="310">
        <f>+E35</f>
        <v>2576.8810100000001</v>
      </c>
      <c r="E35" s="310">
        <v>2576.8810100000001</v>
      </c>
      <c r="F35" s="310">
        <v>2845.0415370000005</v>
      </c>
      <c r="G35" s="310">
        <v>2845.0415370000005</v>
      </c>
      <c r="H35" s="308">
        <f t="shared" si="0"/>
        <v>-9.4255399618090152E-2</v>
      </c>
      <c r="I35" s="314">
        <f t="shared" si="0"/>
        <v>-9.4255399618090152E-2</v>
      </c>
    </row>
    <row r="36" spans="1:9" ht="21.6" customHeight="1" x14ac:dyDescent="0.2">
      <c r="A36" s="88">
        <v>5</v>
      </c>
      <c r="B36" s="90" t="s">
        <v>59</v>
      </c>
      <c r="C36" s="319"/>
      <c r="D36" s="312"/>
      <c r="E36" s="312"/>
      <c r="F36" s="312"/>
      <c r="G36" s="312"/>
      <c r="H36" s="309"/>
      <c r="I36" s="315"/>
    </row>
    <row r="37" spans="1:9" ht="21.6" customHeight="1" x14ac:dyDescent="0.2">
      <c r="A37" s="88">
        <v>6</v>
      </c>
      <c r="B37" s="90" t="s">
        <v>60</v>
      </c>
      <c r="C37" s="47" t="s">
        <v>63</v>
      </c>
      <c r="D37" s="200">
        <f>+D35</f>
        <v>2576.8810100000001</v>
      </c>
      <c r="E37" s="200">
        <f>+E35</f>
        <v>2576.8810100000001</v>
      </c>
      <c r="F37" s="200">
        <f>+F35</f>
        <v>2845.0415370000005</v>
      </c>
      <c r="G37" s="200">
        <f>+G35</f>
        <v>2845.0415370000005</v>
      </c>
      <c r="H37" s="171">
        <f t="shared" si="0"/>
        <v>-9.4255399618090152E-2</v>
      </c>
      <c r="I37" s="175">
        <f t="shared" si="0"/>
        <v>-9.4255399618090152E-2</v>
      </c>
    </row>
    <row r="38" spans="1:9" ht="21.6" customHeight="1" x14ac:dyDescent="0.2">
      <c r="A38" s="88">
        <v>7</v>
      </c>
      <c r="B38" s="90" t="s">
        <v>61</v>
      </c>
      <c r="C38" s="47" t="s">
        <v>35</v>
      </c>
      <c r="D38" s="170">
        <f>+D37/D34</f>
        <v>0.88849999999999996</v>
      </c>
      <c r="E38" s="170">
        <f>+E37/E34</f>
        <v>0.88849999999999996</v>
      </c>
      <c r="F38" s="150">
        <f>+F37/F34</f>
        <v>0.93810000000000004</v>
      </c>
      <c r="G38" s="196">
        <f>+G37/G34</f>
        <v>0.93810000000000004</v>
      </c>
      <c r="H38" s="171">
        <f>D38-F38</f>
        <v>-4.9600000000000088E-2</v>
      </c>
      <c r="I38" s="175">
        <f>H38</f>
        <v>-4.9600000000000088E-2</v>
      </c>
    </row>
    <row r="39" spans="1:9" ht="21.6" customHeight="1" thickBot="1" x14ac:dyDescent="0.25">
      <c r="A39" s="92"/>
      <c r="B39" s="93"/>
      <c r="C39" s="21"/>
      <c r="D39" s="161"/>
      <c r="E39" s="161"/>
      <c r="F39" s="21"/>
      <c r="G39" s="21"/>
      <c r="H39" s="161"/>
      <c r="I39" s="163"/>
    </row>
    <row r="40" spans="1:9" ht="18" x14ac:dyDescent="0.25">
      <c r="D40" s="187"/>
      <c r="F40" s="94"/>
      <c r="G40" s="94"/>
      <c r="H40" s="5"/>
      <c r="I40" s="5"/>
    </row>
    <row r="41" spans="1:9" ht="23.25" x14ac:dyDescent="0.35">
      <c r="F41" s="210"/>
      <c r="G41" s="208"/>
    </row>
    <row r="42" spans="1:9" x14ac:dyDescent="0.2">
      <c r="D42" s="199"/>
    </row>
    <row r="43" spans="1:9" ht="12.75" customHeight="1" x14ac:dyDescent="0.2">
      <c r="A43" s="317"/>
      <c r="B43" s="317"/>
    </row>
    <row r="45" spans="1:9" ht="20.25" x14ac:dyDescent="0.3">
      <c r="E45" s="202"/>
      <c r="F45" s="205"/>
      <c r="G45" s="199"/>
    </row>
    <row r="47" spans="1:9" ht="18" x14ac:dyDescent="0.25">
      <c r="D47" s="187"/>
      <c r="E47" s="187"/>
    </row>
    <row r="56" spans="4:4" x14ac:dyDescent="0.2">
      <c r="D56" s="95"/>
    </row>
  </sheetData>
  <mergeCells count="33">
    <mergeCell ref="D17:D19"/>
    <mergeCell ref="E17:E19"/>
    <mergeCell ref="A5:I5"/>
    <mergeCell ref="A8:I8"/>
    <mergeCell ref="A10:I10"/>
    <mergeCell ref="I13:I14"/>
    <mergeCell ref="F15:G15"/>
    <mergeCell ref="D15:E15"/>
    <mergeCell ref="D14:E14"/>
    <mergeCell ref="H12:I12"/>
    <mergeCell ref="D12:E12"/>
    <mergeCell ref="F12:G12"/>
    <mergeCell ref="H13:H14"/>
    <mergeCell ref="F14:G14"/>
    <mergeCell ref="A43:B43"/>
    <mergeCell ref="D32:D33"/>
    <mergeCell ref="E32:E33"/>
    <mergeCell ref="F32:F33"/>
    <mergeCell ref="E35:E36"/>
    <mergeCell ref="D35:D36"/>
    <mergeCell ref="F35:F36"/>
    <mergeCell ref="C35:C36"/>
    <mergeCell ref="C32:C33"/>
    <mergeCell ref="H35:H36"/>
    <mergeCell ref="F17:F19"/>
    <mergeCell ref="G17:G19"/>
    <mergeCell ref="H17:H19"/>
    <mergeCell ref="I35:I36"/>
    <mergeCell ref="G35:G36"/>
    <mergeCell ref="I32:I33"/>
    <mergeCell ref="G32:G33"/>
    <mergeCell ref="I17:I19"/>
    <mergeCell ref="H32:H33"/>
  </mergeCells>
  <phoneticPr fontId="3" type="noConversion"/>
  <printOptions horizontalCentered="1" verticalCentered="1"/>
  <pageMargins left="0.25" right="0.25" top="0.75" bottom="0.25" header="0.5" footer="0.5"/>
  <pageSetup paperSize="9" scale="57"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Q14"/>
  <sheetViews>
    <sheetView zoomScaleNormal="100" zoomScaleSheetLayoutView="100" workbookViewId="0">
      <selection activeCell="E19" sqref="E19"/>
    </sheetView>
  </sheetViews>
  <sheetFormatPr defaultColWidth="9.140625" defaultRowHeight="12.75" x14ac:dyDescent="0.2"/>
  <cols>
    <col min="1" max="1" width="1.85546875" style="216" customWidth="1"/>
    <col min="2" max="2" width="4.7109375" style="216" customWidth="1"/>
    <col min="3" max="3" width="25.85546875" style="251" customWidth="1"/>
    <col min="4" max="4" width="5" style="216" customWidth="1"/>
    <col min="5" max="5" width="15.28515625" style="216" customWidth="1"/>
    <col min="6" max="6" width="19" style="216" customWidth="1"/>
    <col min="7" max="7" width="20.42578125" style="216" bestFit="1" customWidth="1"/>
    <col min="8" max="8" width="15.85546875" style="216" customWidth="1"/>
    <col min="9" max="9" width="18.5703125" style="216" customWidth="1"/>
    <col min="10" max="10" width="12.5703125" style="216" customWidth="1"/>
    <col min="11" max="11" width="13.28515625" style="216" customWidth="1"/>
    <col min="12" max="15" width="12.5703125" style="216" customWidth="1"/>
    <col min="16" max="16" width="2.7109375" style="216" customWidth="1"/>
    <col min="17" max="20" width="12.5703125" style="216" customWidth="1"/>
    <col min="21" max="16384" width="9.140625" style="216"/>
  </cols>
  <sheetData>
    <row r="1" spans="2:17" ht="39" customHeight="1" x14ac:dyDescent="0.2">
      <c r="B1" s="385" t="s">
        <v>236</v>
      </c>
      <c r="C1" s="385"/>
      <c r="D1" s="385"/>
      <c r="E1" s="385"/>
      <c r="F1" s="385"/>
      <c r="G1" s="385"/>
      <c r="H1" s="385"/>
      <c r="I1" s="385"/>
    </row>
    <row r="2" spans="2:17" ht="30.75" customHeight="1" x14ac:dyDescent="0.2">
      <c r="B2" s="217" t="s">
        <v>237</v>
      </c>
      <c r="C2" s="218"/>
      <c r="D2" s="218"/>
      <c r="E2" s="218"/>
      <c r="F2" s="218"/>
      <c r="H2" s="218"/>
      <c r="I2" s="219" t="s">
        <v>238</v>
      </c>
    </row>
    <row r="3" spans="2:17" ht="33" customHeight="1" thickBot="1" x14ac:dyDescent="0.25">
      <c r="B3" s="386" t="s">
        <v>239</v>
      </c>
      <c r="C3" s="386"/>
      <c r="D3" s="386"/>
      <c r="E3" s="386"/>
      <c r="F3" s="386"/>
      <c r="G3" s="386"/>
      <c r="H3" s="386"/>
      <c r="I3" s="386"/>
    </row>
    <row r="4" spans="2:17" s="221" customFormat="1" ht="48.75" customHeight="1" x14ac:dyDescent="0.2">
      <c r="B4" s="387" t="s">
        <v>240</v>
      </c>
      <c r="C4" s="390" t="s">
        <v>241</v>
      </c>
      <c r="D4" s="391"/>
      <c r="E4" s="220" t="s">
        <v>242</v>
      </c>
      <c r="F4" s="220" t="s">
        <v>243</v>
      </c>
      <c r="G4" s="220" t="s">
        <v>244</v>
      </c>
      <c r="J4" s="222"/>
    </row>
    <row r="5" spans="2:17" ht="25.5" customHeight="1" x14ac:dyDescent="0.2">
      <c r="B5" s="388"/>
      <c r="C5" s="223" t="s">
        <v>245</v>
      </c>
      <c r="D5" s="224" t="s">
        <v>246</v>
      </c>
      <c r="E5" s="225"/>
      <c r="F5" s="226">
        <v>203102</v>
      </c>
      <c r="G5" s="227">
        <v>169539</v>
      </c>
      <c r="J5" s="228"/>
      <c r="K5" s="228"/>
    </row>
    <row r="6" spans="2:17" ht="25.5" customHeight="1" x14ac:dyDescent="0.2">
      <c r="B6" s="388"/>
      <c r="C6" s="223" t="s">
        <v>247</v>
      </c>
      <c r="D6" s="224" t="s">
        <v>246</v>
      </c>
      <c r="E6" s="225"/>
      <c r="F6" s="226">
        <v>35687</v>
      </c>
      <c r="G6" s="227">
        <v>26338</v>
      </c>
      <c r="J6" s="228"/>
      <c r="K6" s="228"/>
    </row>
    <row r="7" spans="2:17" ht="25.5" customHeight="1" thickBot="1" x14ac:dyDescent="0.25">
      <c r="B7" s="389"/>
      <c r="C7" s="229" t="s">
        <v>248</v>
      </c>
      <c r="D7" s="230" t="s">
        <v>246</v>
      </c>
      <c r="E7" s="231"/>
      <c r="F7" s="232">
        <f>SUM(F5:F6)</f>
        <v>238789</v>
      </c>
      <c r="G7" s="233">
        <f>SUM(G5:G6)</f>
        <v>195877</v>
      </c>
    </row>
    <row r="8" spans="2:17" ht="25.5" customHeight="1" thickBot="1" x14ac:dyDescent="0.25">
      <c r="B8" s="234"/>
      <c r="C8" s="235"/>
      <c r="D8" s="236"/>
      <c r="E8" s="237"/>
      <c r="F8" s="238"/>
      <c r="G8" s="239"/>
    </row>
    <row r="9" spans="2:17" s="242" customFormat="1" ht="48.75" customHeight="1" x14ac:dyDescent="0.2">
      <c r="B9" s="387" t="s">
        <v>249</v>
      </c>
      <c r="C9" s="390" t="s">
        <v>250</v>
      </c>
      <c r="D9" s="391"/>
      <c r="E9" s="220" t="s">
        <v>251</v>
      </c>
      <c r="F9" s="220" t="s">
        <v>252</v>
      </c>
      <c r="G9" s="220" t="s">
        <v>253</v>
      </c>
      <c r="H9" s="220" t="s">
        <v>254</v>
      </c>
      <c r="I9" s="240" t="s">
        <v>255</v>
      </c>
      <c r="J9" s="241"/>
      <c r="K9" s="241"/>
    </row>
    <row r="10" spans="2:17" ht="25.5" customHeight="1" x14ac:dyDescent="0.2">
      <c r="B10" s="388"/>
      <c r="C10" s="223" t="s">
        <v>245</v>
      </c>
      <c r="D10" s="224" t="s">
        <v>246</v>
      </c>
      <c r="E10" s="243">
        <v>10113</v>
      </c>
      <c r="F10" s="244">
        <v>19949</v>
      </c>
      <c r="G10" s="244">
        <f>F10+E10</f>
        <v>30062</v>
      </c>
      <c r="H10" s="244">
        <v>23217</v>
      </c>
      <c r="I10" s="245">
        <f>G10-H10</f>
        <v>6845</v>
      </c>
      <c r="J10" s="246"/>
    </row>
    <row r="11" spans="2:17" ht="25.5" customHeight="1" x14ac:dyDescent="0.2">
      <c r="B11" s="388"/>
      <c r="C11" s="223" t="s">
        <v>247</v>
      </c>
      <c r="D11" s="224" t="s">
        <v>246</v>
      </c>
      <c r="E11" s="243">
        <v>3504</v>
      </c>
      <c r="F11" s="244">
        <v>4808</v>
      </c>
      <c r="G11" s="243">
        <f>F11+E11</f>
        <v>8312</v>
      </c>
      <c r="H11" s="244">
        <v>6378</v>
      </c>
      <c r="I11" s="245">
        <f>G11-H11</f>
        <v>1934</v>
      </c>
      <c r="J11" s="246"/>
    </row>
    <row r="12" spans="2:17" ht="25.5" customHeight="1" thickBot="1" x14ac:dyDescent="0.25">
      <c r="B12" s="389"/>
      <c r="C12" s="229" t="s">
        <v>248</v>
      </c>
      <c r="D12" s="230" t="s">
        <v>246</v>
      </c>
      <c r="E12" s="247">
        <f>SUM(E10:E11)</f>
        <v>13617</v>
      </c>
      <c r="F12" s="232">
        <f>SUM(F10:F11)</f>
        <v>24757</v>
      </c>
      <c r="G12" s="232">
        <f t="shared" ref="G12:I12" si="0">SUM(G10:G11)</f>
        <v>38374</v>
      </c>
      <c r="H12" s="232">
        <f t="shared" si="0"/>
        <v>29595</v>
      </c>
      <c r="I12" s="232">
        <f t="shared" si="0"/>
        <v>8779</v>
      </c>
      <c r="J12" s="246"/>
    </row>
    <row r="13" spans="2:17" s="248" customFormat="1" ht="50.25" customHeight="1" thickBot="1" x14ac:dyDescent="0.25">
      <c r="B13" s="382" t="s">
        <v>256</v>
      </c>
      <c r="C13" s="383"/>
      <c r="D13" s="383"/>
      <c r="E13" s="383"/>
      <c r="F13" s="383"/>
      <c r="G13" s="383"/>
      <c r="H13" s="383"/>
      <c r="I13" s="384"/>
    </row>
    <row r="14" spans="2:17" s="242" customFormat="1" ht="20.25" customHeight="1" x14ac:dyDescent="0.2">
      <c r="C14" s="249"/>
      <c r="D14" s="249"/>
      <c r="E14" s="249"/>
      <c r="F14" s="249"/>
      <c r="G14" s="249"/>
      <c r="H14" s="249"/>
      <c r="Q14" s="250"/>
    </row>
  </sheetData>
  <mergeCells count="7">
    <mergeCell ref="B13:I13"/>
    <mergeCell ref="B1:I1"/>
    <mergeCell ref="B3:I3"/>
    <mergeCell ref="B4:B7"/>
    <mergeCell ref="C4:D4"/>
    <mergeCell ref="B9:B12"/>
    <mergeCell ref="C9:D9"/>
  </mergeCells>
  <printOptions horizontalCentered="1" verticalCentered="1"/>
  <pageMargins left="0.70866141732283472" right="0.70866141732283472" top="0.74803149606299213" bottom="0.74803149606299213" header="0.31496062992125984" footer="0.31496062992125984"/>
  <pageSetup paperSize="9" orientation="landscape" blackAndWhite="1"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L32"/>
  <sheetViews>
    <sheetView view="pageBreakPreview" zoomScale="110" zoomScaleSheetLayoutView="110" workbookViewId="0">
      <selection activeCell="E16" sqref="E16"/>
    </sheetView>
  </sheetViews>
  <sheetFormatPr defaultColWidth="9.140625" defaultRowHeight="12.75" x14ac:dyDescent="0.2"/>
  <cols>
    <col min="1" max="1" width="1.5703125" style="252" customWidth="1"/>
    <col min="2" max="2" width="9.140625" style="252" customWidth="1"/>
    <col min="3" max="3" width="12.28515625" style="252" customWidth="1"/>
    <col min="4" max="4" width="9.140625" style="252"/>
    <col min="5" max="5" width="14.7109375" style="252" customWidth="1"/>
    <col min="6" max="6" width="9.140625" style="252"/>
    <col min="7" max="7" width="4" style="252" customWidth="1"/>
    <col min="8" max="8" width="9.140625" style="252" customWidth="1"/>
    <col min="9" max="9" width="14.7109375" style="252" customWidth="1"/>
    <col min="10" max="10" width="9.140625" style="252" customWidth="1"/>
    <col min="11" max="11" width="14.5703125" style="252" customWidth="1"/>
    <col min="12" max="12" width="16.42578125" style="252" customWidth="1"/>
    <col min="13" max="16384" width="9.140625" style="252"/>
  </cols>
  <sheetData>
    <row r="1" spans="2:12" ht="24.75" customHeight="1" thickBot="1" x14ac:dyDescent="0.25">
      <c r="B1" s="411" t="s">
        <v>257</v>
      </c>
      <c r="C1" s="412"/>
      <c r="D1" s="412"/>
      <c r="E1" s="412"/>
      <c r="F1" s="412"/>
      <c r="G1" s="412"/>
      <c r="H1" s="412"/>
      <c r="I1" s="412"/>
      <c r="J1" s="412"/>
      <c r="K1" s="412"/>
      <c r="L1" s="413"/>
    </row>
    <row r="2" spans="2:12" ht="9" customHeight="1" x14ac:dyDescent="0.2">
      <c r="B2" s="253"/>
      <c r="C2" s="253"/>
      <c r="D2" s="253"/>
      <c r="E2" s="253"/>
      <c r="F2" s="253"/>
      <c r="G2" s="253"/>
      <c r="H2" s="253"/>
      <c r="I2" s="253"/>
      <c r="J2" s="253"/>
      <c r="K2" s="253"/>
      <c r="L2" s="253"/>
    </row>
    <row r="3" spans="2:12" ht="21.75" customHeight="1" thickBot="1" x14ac:dyDescent="0.25">
      <c r="B3" s="414" t="s">
        <v>258</v>
      </c>
      <c r="C3" s="415"/>
      <c r="D3" s="415"/>
      <c r="E3" s="415"/>
      <c r="F3" s="415"/>
      <c r="G3" s="415"/>
      <c r="H3" s="415"/>
      <c r="I3" s="415"/>
      <c r="J3" s="415"/>
      <c r="K3" s="415"/>
      <c r="L3" s="416"/>
    </row>
    <row r="4" spans="2:12" ht="27.75" customHeight="1" x14ac:dyDescent="0.2">
      <c r="B4" s="403" t="s">
        <v>200</v>
      </c>
      <c r="C4" s="404" t="s">
        <v>259</v>
      </c>
      <c r="D4" s="404" t="s">
        <v>260</v>
      </c>
      <c r="E4" s="404"/>
      <c r="F4" s="404"/>
      <c r="G4" s="254"/>
      <c r="H4" s="404" t="s">
        <v>261</v>
      </c>
      <c r="I4" s="404"/>
      <c r="J4" s="404"/>
      <c r="K4" s="404" t="s">
        <v>262</v>
      </c>
      <c r="L4" s="406" t="s">
        <v>263</v>
      </c>
    </row>
    <row r="5" spans="2:12" ht="68.25" customHeight="1" x14ac:dyDescent="0.2">
      <c r="B5" s="392"/>
      <c r="C5" s="405"/>
      <c r="D5" s="255" t="s">
        <v>264</v>
      </c>
      <c r="E5" s="255" t="s">
        <v>265</v>
      </c>
      <c r="F5" s="255" t="s">
        <v>266</v>
      </c>
      <c r="G5" s="255"/>
      <c r="H5" s="255" t="s">
        <v>264</v>
      </c>
      <c r="I5" s="255" t="s">
        <v>265</v>
      </c>
      <c r="J5" s="255" t="s">
        <v>266</v>
      </c>
      <c r="K5" s="405"/>
      <c r="L5" s="407"/>
    </row>
    <row r="6" spans="2:12" s="263" customFormat="1" ht="21" customHeight="1" x14ac:dyDescent="0.2">
      <c r="B6" s="400" t="s">
        <v>267</v>
      </c>
      <c r="C6" s="256" t="s">
        <v>268</v>
      </c>
      <c r="D6" s="257">
        <v>37</v>
      </c>
      <c r="E6" s="258">
        <v>1</v>
      </c>
      <c r="F6" s="259">
        <v>1.2889086223776518</v>
      </c>
      <c r="G6" s="259"/>
      <c r="H6" s="260">
        <v>37</v>
      </c>
      <c r="I6" s="261">
        <v>0</v>
      </c>
      <c r="J6" s="262">
        <v>-0.99774053065998425</v>
      </c>
      <c r="K6" s="256">
        <v>3</v>
      </c>
      <c r="L6" s="394" t="s">
        <v>269</v>
      </c>
    </row>
    <row r="7" spans="2:12" s="263" customFormat="1" ht="21" customHeight="1" x14ac:dyDescent="0.2">
      <c r="B7" s="401"/>
      <c r="C7" s="256" t="s">
        <v>270</v>
      </c>
      <c r="D7" s="257">
        <v>19</v>
      </c>
      <c r="E7" s="258" t="s">
        <v>271</v>
      </c>
      <c r="F7" s="259">
        <v>2.5610255330029927</v>
      </c>
      <c r="G7" s="259"/>
      <c r="H7" s="260">
        <v>19</v>
      </c>
      <c r="I7" s="261" t="s">
        <v>272</v>
      </c>
      <c r="J7" s="262">
        <v>-0.43776249701808045</v>
      </c>
      <c r="K7" s="256">
        <v>6</v>
      </c>
      <c r="L7" s="395"/>
    </row>
    <row r="8" spans="2:12" s="263" customFormat="1" ht="21" customHeight="1" x14ac:dyDescent="0.2">
      <c r="B8" s="401"/>
      <c r="C8" s="256" t="s">
        <v>273</v>
      </c>
      <c r="D8" s="257">
        <v>1</v>
      </c>
      <c r="E8" s="258">
        <v>0</v>
      </c>
      <c r="F8" s="259">
        <v>-1.0463200308531282</v>
      </c>
      <c r="G8" s="259"/>
      <c r="H8" s="260">
        <v>1</v>
      </c>
      <c r="I8" s="261">
        <v>0</v>
      </c>
      <c r="J8" s="262">
        <v>-0.91314176931087032</v>
      </c>
      <c r="K8" s="256">
        <v>0</v>
      </c>
      <c r="L8" s="395"/>
    </row>
    <row r="9" spans="2:12" s="263" customFormat="1" ht="21" customHeight="1" x14ac:dyDescent="0.2">
      <c r="B9" s="401"/>
      <c r="C9" s="256" t="s">
        <v>274</v>
      </c>
      <c r="D9" s="257">
        <v>17</v>
      </c>
      <c r="E9" s="258">
        <v>0</v>
      </c>
      <c r="F9" s="259">
        <v>1.8635297355786895</v>
      </c>
      <c r="G9" s="259"/>
      <c r="H9" s="260">
        <v>16</v>
      </c>
      <c r="I9" s="261">
        <v>0</v>
      </c>
      <c r="J9" s="262">
        <v>1.8045144531556974</v>
      </c>
      <c r="K9" s="256">
        <v>0</v>
      </c>
      <c r="L9" s="395"/>
    </row>
    <row r="10" spans="2:12" s="263" customFormat="1" ht="21" customHeight="1" x14ac:dyDescent="0.2">
      <c r="B10" s="401"/>
      <c r="C10" s="256" t="s">
        <v>275</v>
      </c>
      <c r="D10" s="257">
        <v>22</v>
      </c>
      <c r="E10" s="258" t="s">
        <v>276</v>
      </c>
      <c r="F10" s="259">
        <v>1.1434788911477736</v>
      </c>
      <c r="G10" s="259"/>
      <c r="H10" s="260">
        <v>22</v>
      </c>
      <c r="I10" s="261">
        <v>0</v>
      </c>
      <c r="J10" s="262">
        <v>1.301346647684428</v>
      </c>
      <c r="K10" s="256">
        <v>1</v>
      </c>
      <c r="L10" s="395"/>
    </row>
    <row r="11" spans="2:12" s="263" customFormat="1" ht="21" customHeight="1" x14ac:dyDescent="0.2">
      <c r="B11" s="401"/>
      <c r="C11" s="264" t="s">
        <v>248</v>
      </c>
      <c r="D11" s="265">
        <v>96</v>
      </c>
      <c r="E11" s="258" t="s">
        <v>277</v>
      </c>
      <c r="F11" s="266">
        <v>1.4682885611598144</v>
      </c>
      <c r="G11" s="266"/>
      <c r="H11" s="267">
        <f>SUM(H6:H10)</f>
        <v>95</v>
      </c>
      <c r="I11" s="267" t="s">
        <v>272</v>
      </c>
      <c r="J11" s="268">
        <v>1.3650723205674344E-2</v>
      </c>
      <c r="K11" s="265">
        <v>10</v>
      </c>
      <c r="L11" s="395"/>
    </row>
    <row r="12" spans="2:12" s="272" customFormat="1" ht="12.75" customHeight="1" thickBot="1" x14ac:dyDescent="0.25">
      <c r="B12" s="402"/>
      <c r="C12" s="269"/>
      <c r="D12" s="397"/>
      <c r="E12" s="398"/>
      <c r="F12" s="399"/>
      <c r="G12" s="270"/>
      <c r="H12" s="397"/>
      <c r="I12" s="398"/>
      <c r="J12" s="399"/>
      <c r="K12" s="271"/>
      <c r="L12" s="396"/>
    </row>
    <row r="13" spans="2:12" s="263" customFormat="1" ht="27.75" customHeight="1" x14ac:dyDescent="0.2">
      <c r="B13" s="403" t="s">
        <v>200</v>
      </c>
      <c r="C13" s="404" t="s">
        <v>259</v>
      </c>
      <c r="D13" s="404" t="str">
        <f>D4</f>
        <v>Q-I-APR-24 TO JUN-24</v>
      </c>
      <c r="E13" s="404"/>
      <c r="F13" s="404"/>
      <c r="G13" s="273"/>
      <c r="H13" s="408" t="str">
        <f>H4</f>
        <v>Q-I-APR-23 TO JUN-23</v>
      </c>
      <c r="I13" s="409"/>
      <c r="J13" s="410"/>
      <c r="K13" s="404" t="s">
        <v>278</v>
      </c>
      <c r="L13" s="406" t="s">
        <v>263</v>
      </c>
    </row>
    <row r="14" spans="2:12" ht="79.5" customHeight="1" x14ac:dyDescent="0.2">
      <c r="B14" s="392"/>
      <c r="C14" s="405"/>
      <c r="D14" s="255" t="s">
        <v>264</v>
      </c>
      <c r="E14" s="255" t="s">
        <v>279</v>
      </c>
      <c r="F14" s="255" t="s">
        <v>266</v>
      </c>
      <c r="G14" s="255"/>
      <c r="H14" s="255" t="s">
        <v>264</v>
      </c>
      <c r="I14" s="255" t="s">
        <v>279</v>
      </c>
      <c r="J14" s="255" t="s">
        <v>266</v>
      </c>
      <c r="K14" s="405"/>
      <c r="L14" s="407"/>
    </row>
    <row r="15" spans="2:12" s="263" customFormat="1" ht="21" customHeight="1" x14ac:dyDescent="0.2">
      <c r="B15" s="400" t="s">
        <v>280</v>
      </c>
      <c r="C15" s="256" t="s">
        <v>268</v>
      </c>
      <c r="D15" s="257">
        <v>22</v>
      </c>
      <c r="E15" s="274" t="s">
        <v>281</v>
      </c>
      <c r="F15" s="259">
        <v>13.876454419889436</v>
      </c>
      <c r="G15" s="259"/>
      <c r="H15" s="260">
        <v>20</v>
      </c>
      <c r="I15" s="261" t="s">
        <v>282</v>
      </c>
      <c r="J15" s="262">
        <v>9.9764869818576276</v>
      </c>
      <c r="K15" s="256">
        <v>2</v>
      </c>
      <c r="L15" s="394" t="s">
        <v>269</v>
      </c>
    </row>
    <row r="16" spans="2:12" s="263" customFormat="1" ht="21" customHeight="1" x14ac:dyDescent="0.2">
      <c r="B16" s="401"/>
      <c r="C16" s="256" t="s">
        <v>270</v>
      </c>
      <c r="D16" s="257">
        <v>49</v>
      </c>
      <c r="E16" s="274" t="s">
        <v>283</v>
      </c>
      <c r="F16" s="259">
        <v>13.316626590007219</v>
      </c>
      <c r="G16" s="259"/>
      <c r="H16" s="260">
        <v>48</v>
      </c>
      <c r="I16" s="261">
        <v>13</v>
      </c>
      <c r="J16" s="262">
        <v>11.383109797425643</v>
      </c>
      <c r="K16" s="256">
        <v>12</v>
      </c>
      <c r="L16" s="395"/>
    </row>
    <row r="17" spans="2:12" s="263" customFormat="1" ht="21" customHeight="1" x14ac:dyDescent="0.2">
      <c r="B17" s="401"/>
      <c r="C17" s="256" t="s">
        <v>273</v>
      </c>
      <c r="D17" s="257">
        <v>45</v>
      </c>
      <c r="E17" s="274" t="s">
        <v>284</v>
      </c>
      <c r="F17" s="259">
        <v>17.587705684428929</v>
      </c>
      <c r="G17" s="259"/>
      <c r="H17" s="260">
        <v>42</v>
      </c>
      <c r="I17" s="261">
        <v>16</v>
      </c>
      <c r="J17" s="262">
        <v>16.945804511358972</v>
      </c>
      <c r="K17" s="256">
        <v>8</v>
      </c>
      <c r="L17" s="395"/>
    </row>
    <row r="18" spans="2:12" s="263" customFormat="1" ht="21" customHeight="1" x14ac:dyDescent="0.2">
      <c r="B18" s="401"/>
      <c r="C18" s="256" t="s">
        <v>274</v>
      </c>
      <c r="D18" s="257">
        <v>289</v>
      </c>
      <c r="E18" s="274" t="s">
        <v>285</v>
      </c>
      <c r="F18" s="259">
        <v>12.207453540093566</v>
      </c>
      <c r="G18" s="259"/>
      <c r="H18" s="260">
        <v>281</v>
      </c>
      <c r="I18" s="261" t="s">
        <v>286</v>
      </c>
      <c r="J18" s="262">
        <v>11.789971350130401</v>
      </c>
      <c r="K18" s="256">
        <v>39</v>
      </c>
      <c r="L18" s="395"/>
    </row>
    <row r="19" spans="2:12" s="263" customFormat="1" ht="21" customHeight="1" x14ac:dyDescent="0.2">
      <c r="B19" s="401"/>
      <c r="C19" s="256" t="s">
        <v>275</v>
      </c>
      <c r="D19" s="257">
        <v>50</v>
      </c>
      <c r="E19" s="274" t="s">
        <v>287</v>
      </c>
      <c r="F19" s="259">
        <v>24.976788314675797</v>
      </c>
      <c r="G19" s="259"/>
      <c r="H19" s="260">
        <v>49</v>
      </c>
      <c r="I19" s="261">
        <v>16</v>
      </c>
      <c r="J19" s="262">
        <v>22.609086421436217</v>
      </c>
      <c r="K19" s="256">
        <v>14</v>
      </c>
      <c r="L19" s="395"/>
    </row>
    <row r="20" spans="2:12" s="263" customFormat="1" ht="21" customHeight="1" x14ac:dyDescent="0.2">
      <c r="B20" s="401"/>
      <c r="C20" s="275" t="s">
        <v>248</v>
      </c>
      <c r="D20" s="265">
        <v>455</v>
      </c>
      <c r="E20" s="274" t="s">
        <v>288</v>
      </c>
      <c r="F20" s="276">
        <v>14.534888562871586</v>
      </c>
      <c r="G20" s="266"/>
      <c r="H20" s="267">
        <f>SUM(H15:H19)</f>
        <v>440</v>
      </c>
      <c r="I20" s="267" t="s">
        <v>289</v>
      </c>
      <c r="J20" s="277">
        <v>13.572098885477956</v>
      </c>
      <c r="K20" s="255">
        <v>75</v>
      </c>
      <c r="L20" s="395"/>
    </row>
    <row r="21" spans="2:12" s="272" customFormat="1" ht="14.25" customHeight="1" thickBot="1" x14ac:dyDescent="0.25">
      <c r="B21" s="402"/>
      <c r="C21" s="278"/>
      <c r="D21" s="397"/>
      <c r="E21" s="398"/>
      <c r="F21" s="399"/>
      <c r="G21" s="270"/>
      <c r="H21" s="397"/>
      <c r="I21" s="398"/>
      <c r="J21" s="399"/>
      <c r="K21" s="271"/>
      <c r="L21" s="396"/>
    </row>
    <row r="22" spans="2:12" s="263" customFormat="1" ht="27.75" customHeight="1" x14ac:dyDescent="0.2">
      <c r="B22" s="403" t="s">
        <v>200</v>
      </c>
      <c r="C22" s="404" t="s">
        <v>259</v>
      </c>
      <c r="D22" s="404" t="str">
        <f>D13</f>
        <v>Q-I-APR-24 TO JUN-24</v>
      </c>
      <c r="E22" s="404"/>
      <c r="F22" s="404"/>
      <c r="G22" s="254"/>
      <c r="H22" s="404" t="str">
        <f>H13</f>
        <v>Q-I-APR-23 TO JUN-23</v>
      </c>
      <c r="I22" s="404"/>
      <c r="J22" s="404"/>
      <c r="K22" s="404" t="s">
        <v>290</v>
      </c>
      <c r="L22" s="406" t="s">
        <v>263</v>
      </c>
    </row>
    <row r="23" spans="2:12" ht="79.5" customHeight="1" x14ac:dyDescent="0.2">
      <c r="B23" s="392"/>
      <c r="C23" s="405"/>
      <c r="D23" s="255" t="s">
        <v>264</v>
      </c>
      <c r="E23" s="255" t="s">
        <v>291</v>
      </c>
      <c r="F23" s="255" t="s">
        <v>266</v>
      </c>
      <c r="G23" s="255"/>
      <c r="H23" s="255" t="s">
        <v>264</v>
      </c>
      <c r="I23" s="255" t="s">
        <v>291</v>
      </c>
      <c r="J23" s="255" t="s">
        <v>266</v>
      </c>
      <c r="K23" s="405"/>
      <c r="L23" s="407"/>
    </row>
    <row r="24" spans="2:12" s="263" customFormat="1" ht="21" customHeight="1" x14ac:dyDescent="0.2">
      <c r="B24" s="392" t="s">
        <v>292</v>
      </c>
      <c r="C24" s="256" t="s">
        <v>268</v>
      </c>
      <c r="D24" s="257">
        <v>64</v>
      </c>
      <c r="E24" s="256" t="s">
        <v>293</v>
      </c>
      <c r="F24" s="262">
        <v>1.5935676934643352</v>
      </c>
      <c r="G24" s="259"/>
      <c r="H24" s="260">
        <v>59</v>
      </c>
      <c r="I24" s="261" t="s">
        <v>294</v>
      </c>
      <c r="J24" s="262">
        <v>0.57578548156173159</v>
      </c>
      <c r="K24" s="256">
        <v>0</v>
      </c>
      <c r="L24" s="394" t="s">
        <v>269</v>
      </c>
    </row>
    <row r="25" spans="2:12" s="263" customFormat="1" ht="21" customHeight="1" x14ac:dyDescent="0.2">
      <c r="B25" s="392"/>
      <c r="C25" s="256" t="s">
        <v>270</v>
      </c>
      <c r="D25" s="257">
        <v>8</v>
      </c>
      <c r="E25" s="256">
        <v>0</v>
      </c>
      <c r="F25" s="262">
        <v>0.10932807564993853</v>
      </c>
      <c r="G25" s="259"/>
      <c r="H25" s="260">
        <v>6</v>
      </c>
      <c r="I25" s="261">
        <v>0</v>
      </c>
      <c r="J25" s="262">
        <v>-3.3260643269815628</v>
      </c>
      <c r="K25" s="256">
        <v>0</v>
      </c>
      <c r="L25" s="395"/>
    </row>
    <row r="26" spans="2:12" s="263" customFormat="1" ht="21" customHeight="1" x14ac:dyDescent="0.2">
      <c r="B26" s="392"/>
      <c r="C26" s="256" t="s">
        <v>273</v>
      </c>
      <c r="D26" s="257">
        <v>14</v>
      </c>
      <c r="E26" s="256">
        <v>0</v>
      </c>
      <c r="F26" s="262">
        <v>3.0594815506761388</v>
      </c>
      <c r="G26" s="259"/>
      <c r="H26" s="260">
        <v>14</v>
      </c>
      <c r="I26" s="261">
        <v>0</v>
      </c>
      <c r="J26" s="262">
        <v>1.1811669491988979</v>
      </c>
      <c r="K26" s="256">
        <v>0</v>
      </c>
      <c r="L26" s="395"/>
    </row>
    <row r="27" spans="2:12" s="263" customFormat="1" ht="21" customHeight="1" x14ac:dyDescent="0.2">
      <c r="B27" s="392"/>
      <c r="C27" s="256" t="s">
        <v>274</v>
      </c>
      <c r="D27" s="257">
        <v>3</v>
      </c>
      <c r="E27" s="256">
        <v>0</v>
      </c>
      <c r="F27" s="262">
        <v>0.34656006971018516</v>
      </c>
      <c r="G27" s="259"/>
      <c r="H27" s="260">
        <v>3</v>
      </c>
      <c r="I27" s="261">
        <v>0</v>
      </c>
      <c r="J27" s="262">
        <v>0.37097194733039296</v>
      </c>
      <c r="K27" s="256">
        <v>0</v>
      </c>
      <c r="L27" s="395"/>
    </row>
    <row r="28" spans="2:12" s="263" customFormat="1" ht="21" customHeight="1" x14ac:dyDescent="0.2">
      <c r="B28" s="392"/>
      <c r="C28" s="256" t="s">
        <v>275</v>
      </c>
      <c r="D28" s="257">
        <v>46</v>
      </c>
      <c r="E28" s="256">
        <v>0</v>
      </c>
      <c r="F28" s="262">
        <v>1.3315702763178743</v>
      </c>
      <c r="G28" s="259"/>
      <c r="H28" s="261">
        <v>45</v>
      </c>
      <c r="I28" s="261">
        <v>0</v>
      </c>
      <c r="J28" s="262">
        <v>1.3904085354855515</v>
      </c>
      <c r="K28" s="256">
        <v>0</v>
      </c>
      <c r="L28" s="395"/>
    </row>
    <row r="29" spans="2:12" s="263" customFormat="1" ht="21" customHeight="1" x14ac:dyDescent="0.2">
      <c r="B29" s="392"/>
      <c r="C29" s="275" t="s">
        <v>248</v>
      </c>
      <c r="D29" s="265">
        <v>135</v>
      </c>
      <c r="E29" s="265" t="s">
        <v>293</v>
      </c>
      <c r="F29" s="276">
        <v>1.5133202158950991</v>
      </c>
      <c r="G29" s="266"/>
      <c r="H29" s="267">
        <f>SUM(H24:H28)</f>
        <v>127</v>
      </c>
      <c r="I29" s="267" t="s">
        <v>294</v>
      </c>
      <c r="J29" s="277">
        <v>0.75831082980993458</v>
      </c>
      <c r="K29" s="255">
        <v>0</v>
      </c>
      <c r="L29" s="395"/>
    </row>
    <row r="30" spans="2:12" s="272" customFormat="1" ht="16.5" customHeight="1" thickBot="1" x14ac:dyDescent="0.25">
      <c r="B30" s="393"/>
      <c r="C30" s="279"/>
      <c r="D30" s="397"/>
      <c r="E30" s="398"/>
      <c r="F30" s="399"/>
      <c r="G30" s="270"/>
      <c r="H30" s="397"/>
      <c r="I30" s="398"/>
      <c r="J30" s="399"/>
      <c r="K30" s="271"/>
      <c r="L30" s="396"/>
    </row>
    <row r="31" spans="2:12" ht="62.25" customHeight="1" x14ac:dyDescent="0.2">
      <c r="B31" s="280"/>
      <c r="C31" s="281"/>
      <c r="D31" s="281"/>
      <c r="E31" s="281"/>
      <c r="F31" s="281"/>
      <c r="G31" s="281"/>
      <c r="H31" s="281"/>
      <c r="I31" s="281"/>
      <c r="J31" s="281"/>
      <c r="K31" s="281"/>
      <c r="L31" s="281"/>
    </row>
    <row r="32" spans="2:12" ht="86.25" customHeight="1" x14ac:dyDescent="0.2"/>
  </sheetData>
  <mergeCells count="32">
    <mergeCell ref="B1:L1"/>
    <mergeCell ref="B3:L3"/>
    <mergeCell ref="B4:B5"/>
    <mergeCell ref="C4:C5"/>
    <mergeCell ref="D4:F4"/>
    <mergeCell ref="H4:J4"/>
    <mergeCell ref="K4:K5"/>
    <mergeCell ref="L4:L5"/>
    <mergeCell ref="B6:B12"/>
    <mergeCell ref="L6:L12"/>
    <mergeCell ref="D12:F12"/>
    <mergeCell ref="H12:J12"/>
    <mergeCell ref="B13:B14"/>
    <mergeCell ref="C13:C14"/>
    <mergeCell ref="D13:F13"/>
    <mergeCell ref="H13:J13"/>
    <mergeCell ref="K13:K14"/>
    <mergeCell ref="L13:L14"/>
    <mergeCell ref="B24:B30"/>
    <mergeCell ref="L24:L30"/>
    <mergeCell ref="D30:F30"/>
    <mergeCell ref="H30:J30"/>
    <mergeCell ref="B15:B21"/>
    <mergeCell ref="L15:L21"/>
    <mergeCell ref="D21:F21"/>
    <mergeCell ref="H21:J21"/>
    <mergeCell ref="B22:B23"/>
    <mergeCell ref="C22:C23"/>
    <mergeCell ref="D22:F22"/>
    <mergeCell ref="H22:J22"/>
    <mergeCell ref="K22:K23"/>
    <mergeCell ref="L22:L23"/>
  </mergeCells>
  <printOptions horizontalCentered="1" verticalCentered="1"/>
  <pageMargins left="0.35" right="0.36" top="0" bottom="0" header="0" footer="0"/>
  <pageSetup scale="8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topLeftCell="A55" workbookViewId="0">
      <selection activeCell="E69" sqref="E69"/>
    </sheetView>
  </sheetViews>
  <sheetFormatPr defaultRowHeight="15" customHeight="1" x14ac:dyDescent="0.2"/>
  <cols>
    <col min="1" max="1" width="16.140625" customWidth="1"/>
    <col min="2" max="2" width="24.7109375" customWidth="1"/>
    <col min="3" max="3" width="19.5703125" customWidth="1"/>
    <col min="4" max="4" width="20.5703125" customWidth="1"/>
    <col min="5" max="5" width="20.7109375" customWidth="1"/>
    <col min="6" max="6" width="18.42578125" customWidth="1"/>
    <col min="7" max="7" width="20.42578125" customWidth="1"/>
    <col min="8" max="8" width="16" customWidth="1"/>
    <col min="9" max="9" width="22.85546875" customWidth="1"/>
    <col min="10" max="10" width="16.28515625" customWidth="1"/>
    <col min="11" max="11" width="17.42578125" customWidth="1"/>
  </cols>
  <sheetData>
    <row r="1" spans="1:11" ht="15" customHeight="1" x14ac:dyDescent="0.3">
      <c r="A1" s="31" t="s">
        <v>130</v>
      </c>
      <c r="B1" s="31" t="s">
        <v>131</v>
      </c>
      <c r="C1" s="32" t="s">
        <v>132</v>
      </c>
      <c r="D1" s="32" t="s">
        <v>133</v>
      </c>
      <c r="E1" s="32" t="s">
        <v>134</v>
      </c>
      <c r="F1" s="32" t="s">
        <v>135</v>
      </c>
      <c r="G1" s="32" t="s">
        <v>136</v>
      </c>
      <c r="H1" s="32" t="s">
        <v>137</v>
      </c>
      <c r="I1" s="32" t="s">
        <v>138</v>
      </c>
      <c r="J1" s="32" t="s">
        <v>139</v>
      </c>
      <c r="K1" s="32" t="s">
        <v>140</v>
      </c>
    </row>
    <row r="2" spans="1:11" ht="15" customHeight="1" x14ac:dyDescent="0.25">
      <c r="A2" s="33" t="s">
        <v>141</v>
      </c>
      <c r="B2" s="33"/>
      <c r="C2" s="33"/>
      <c r="D2" s="33"/>
      <c r="E2" s="33"/>
      <c r="F2" s="33"/>
      <c r="G2" s="33"/>
      <c r="H2" s="33"/>
      <c r="I2" s="33"/>
      <c r="J2" s="33"/>
      <c r="K2" s="33"/>
    </row>
    <row r="3" spans="1:11" ht="15" customHeight="1" x14ac:dyDescent="0.25">
      <c r="A3" s="34">
        <v>1</v>
      </c>
      <c r="B3" s="34" t="s">
        <v>2</v>
      </c>
      <c r="C3" s="35">
        <v>3116069269.4099998</v>
      </c>
      <c r="D3" s="35">
        <v>17043896.82</v>
      </c>
      <c r="E3" s="35">
        <v>172650.77</v>
      </c>
      <c r="F3" s="35">
        <v>343600985.27999997</v>
      </c>
      <c r="G3" s="35">
        <v>0</v>
      </c>
      <c r="H3" s="35">
        <v>73554896.5</v>
      </c>
      <c r="I3" s="35">
        <v>227109.15</v>
      </c>
      <c r="J3" s="35">
        <v>18633312.23</v>
      </c>
      <c r="K3" s="35">
        <v>3569302120.1599998</v>
      </c>
    </row>
    <row r="4" spans="1:11" ht="15" customHeight="1" x14ac:dyDescent="0.25">
      <c r="A4" s="34">
        <v>2</v>
      </c>
      <c r="B4" s="34" t="s">
        <v>142</v>
      </c>
      <c r="C4" s="35">
        <v>71089139.950000003</v>
      </c>
      <c r="D4" s="35">
        <v>101753.87</v>
      </c>
      <c r="E4" s="35">
        <v>17040</v>
      </c>
      <c r="F4" s="35">
        <v>7364652.4699999997</v>
      </c>
      <c r="G4" s="35">
        <v>0</v>
      </c>
      <c r="H4" s="35">
        <v>748929.5</v>
      </c>
      <c r="I4" s="35">
        <v>23532.400000000001</v>
      </c>
      <c r="J4" s="35">
        <v>453786.14</v>
      </c>
      <c r="K4" s="35">
        <v>79798834.329999998</v>
      </c>
    </row>
    <row r="5" spans="1:11" ht="15" customHeight="1" x14ac:dyDescent="0.25">
      <c r="A5" s="34">
        <v>3</v>
      </c>
      <c r="B5" s="34" t="s">
        <v>143</v>
      </c>
      <c r="C5" s="35">
        <v>2127392756.0799999</v>
      </c>
      <c r="D5" s="35">
        <v>10987310.15</v>
      </c>
      <c r="E5" s="35">
        <v>55383.85</v>
      </c>
      <c r="F5" s="35">
        <v>335242088.61000001</v>
      </c>
      <c r="G5" s="35">
        <v>0</v>
      </c>
      <c r="H5" s="35">
        <v>15904544</v>
      </c>
      <c r="I5" s="35">
        <v>285434.14</v>
      </c>
      <c r="J5" s="35">
        <v>5771228.1399999997</v>
      </c>
      <c r="K5" s="35">
        <v>2495638744.9699998</v>
      </c>
    </row>
    <row r="6" spans="1:11" ht="15" customHeight="1" x14ac:dyDescent="0.25">
      <c r="A6" s="34"/>
      <c r="B6" s="34" t="s">
        <v>144</v>
      </c>
      <c r="C6" s="35">
        <v>78023457.159999996</v>
      </c>
      <c r="D6" s="35">
        <v>0</v>
      </c>
      <c r="E6" s="35">
        <v>0</v>
      </c>
      <c r="F6" s="35">
        <v>19271785.379999999</v>
      </c>
      <c r="G6" s="35">
        <v>0</v>
      </c>
      <c r="H6" s="35">
        <v>469841</v>
      </c>
      <c r="I6" s="35">
        <v>303675.78000000003</v>
      </c>
      <c r="J6" s="35">
        <v>245968.69</v>
      </c>
      <c r="K6" s="35">
        <v>98314728.010000005</v>
      </c>
    </row>
    <row r="7" spans="1:11" ht="15" customHeight="1" x14ac:dyDescent="0.25">
      <c r="A7" s="34"/>
      <c r="B7" s="34" t="s">
        <v>145</v>
      </c>
      <c r="C7" s="35">
        <v>2205416213.2399998</v>
      </c>
      <c r="D7" s="35">
        <v>10987310.15</v>
      </c>
      <c r="E7" s="35">
        <v>55383.85</v>
      </c>
      <c r="F7" s="35">
        <v>354513873.99000001</v>
      </c>
      <c r="G7" s="35">
        <v>0</v>
      </c>
      <c r="H7" s="35">
        <v>16374385</v>
      </c>
      <c r="I7" s="35">
        <v>589109.92000000004</v>
      </c>
      <c r="J7" s="35">
        <v>6017196.8300000001</v>
      </c>
      <c r="K7" s="35">
        <v>2593953472.98</v>
      </c>
    </row>
    <row r="8" spans="1:11" ht="15" customHeight="1" x14ac:dyDescent="0.25">
      <c r="A8" s="34">
        <v>4</v>
      </c>
      <c r="B8" s="34" t="s">
        <v>146</v>
      </c>
      <c r="C8" s="35">
        <v>229130849.12</v>
      </c>
      <c r="D8" s="35">
        <v>7024.2</v>
      </c>
      <c r="E8" s="35">
        <v>360</v>
      </c>
      <c r="F8" s="35">
        <v>3568735.55</v>
      </c>
      <c r="G8" s="35">
        <v>0</v>
      </c>
      <c r="H8" s="35">
        <v>1043824</v>
      </c>
      <c r="I8" s="35">
        <v>84685</v>
      </c>
      <c r="J8" s="35">
        <v>38964479.619999997</v>
      </c>
      <c r="K8" s="35">
        <v>272799957.49000001</v>
      </c>
    </row>
    <row r="9" spans="1:11" ht="15" customHeight="1" x14ac:dyDescent="0.25">
      <c r="A9" s="34">
        <v>5</v>
      </c>
      <c r="B9" s="34" t="s">
        <v>5</v>
      </c>
      <c r="C9" s="35">
        <v>224828301.09</v>
      </c>
      <c r="D9" s="35">
        <v>1100948.82</v>
      </c>
      <c r="E9" s="35">
        <v>69162.009999999995</v>
      </c>
      <c r="F9" s="35">
        <v>32851.339999999997</v>
      </c>
      <c r="G9" s="35">
        <v>0</v>
      </c>
      <c r="H9" s="35">
        <v>6727882.5</v>
      </c>
      <c r="I9" s="35">
        <v>96521.78</v>
      </c>
      <c r="J9" s="35">
        <v>1507359.23</v>
      </c>
      <c r="K9" s="35">
        <v>234363026.77000001</v>
      </c>
    </row>
    <row r="10" spans="1:11" ht="15" customHeight="1" x14ac:dyDescent="0.25">
      <c r="A10" s="34">
        <v>6</v>
      </c>
      <c r="B10" s="34" t="s">
        <v>147</v>
      </c>
      <c r="C10" s="35">
        <v>93088768.859999999</v>
      </c>
      <c r="D10" s="35">
        <v>0</v>
      </c>
      <c r="E10" s="35">
        <v>0</v>
      </c>
      <c r="F10" s="35">
        <v>833815.28</v>
      </c>
      <c r="G10" s="35">
        <v>0</v>
      </c>
      <c r="H10" s="35">
        <v>302109.5</v>
      </c>
      <c r="I10" s="35">
        <v>89765.18</v>
      </c>
      <c r="J10" s="35">
        <v>4559629.57</v>
      </c>
      <c r="K10" s="35">
        <v>98874088.390000001</v>
      </c>
    </row>
    <row r="11" spans="1:11" ht="15" customHeight="1" x14ac:dyDescent="0.25">
      <c r="A11" s="34">
        <v>7</v>
      </c>
      <c r="B11" s="34" t="s">
        <v>148</v>
      </c>
      <c r="C11" s="35">
        <v>2188369.91</v>
      </c>
      <c r="D11" s="35">
        <v>52177.62</v>
      </c>
      <c r="E11" s="35">
        <v>0</v>
      </c>
      <c r="F11" s="35">
        <v>239472.02</v>
      </c>
      <c r="G11" s="35">
        <v>0</v>
      </c>
      <c r="H11" s="35">
        <v>183965.5</v>
      </c>
      <c r="I11" s="35">
        <v>10954.81</v>
      </c>
      <c r="J11" s="35">
        <v>1881544.86</v>
      </c>
      <c r="K11" s="35">
        <v>4556484.72</v>
      </c>
    </row>
    <row r="12" spans="1:11" ht="15" customHeight="1" x14ac:dyDescent="0.25">
      <c r="A12" s="34">
        <v>8</v>
      </c>
      <c r="B12" s="34" t="s">
        <v>149</v>
      </c>
      <c r="C12" s="35">
        <v>1346751.03</v>
      </c>
      <c r="D12" s="35">
        <v>29611.200000000001</v>
      </c>
      <c r="E12" s="35">
        <v>0</v>
      </c>
      <c r="F12" s="35">
        <v>0</v>
      </c>
      <c r="G12" s="35">
        <v>0</v>
      </c>
      <c r="H12" s="35">
        <v>0</v>
      </c>
      <c r="I12" s="35">
        <v>0</v>
      </c>
      <c r="J12" s="35">
        <v>12750.19</v>
      </c>
      <c r="K12" s="35">
        <v>1389112.42</v>
      </c>
    </row>
    <row r="13" spans="1:11" ht="15" customHeight="1" x14ac:dyDescent="0.25">
      <c r="A13" s="34">
        <v>9</v>
      </c>
      <c r="B13" s="34" t="s">
        <v>150</v>
      </c>
      <c r="C13" s="35">
        <v>0</v>
      </c>
      <c r="D13" s="35">
        <v>3642101.75</v>
      </c>
      <c r="E13" s="35">
        <v>0</v>
      </c>
      <c r="F13" s="35">
        <v>384932.08</v>
      </c>
      <c r="G13" s="35">
        <v>0</v>
      </c>
      <c r="H13" s="35">
        <v>0</v>
      </c>
      <c r="I13" s="35">
        <v>46327.9</v>
      </c>
      <c r="J13" s="35">
        <v>55.4</v>
      </c>
      <c r="K13" s="35">
        <v>4073417.13</v>
      </c>
    </row>
    <row r="14" spans="1:11" ht="15" customHeight="1" x14ac:dyDescent="0.25">
      <c r="A14" s="34">
        <v>10</v>
      </c>
      <c r="B14" s="34" t="s">
        <v>151</v>
      </c>
      <c r="C14" s="35">
        <v>5861599084.5100002</v>
      </c>
      <c r="D14" s="35">
        <v>29240933.859999999</v>
      </c>
      <c r="E14" s="35">
        <v>314596.63</v>
      </c>
      <c r="F14" s="35">
        <v>690643128.52999997</v>
      </c>
      <c r="G14" s="35">
        <v>0</v>
      </c>
      <c r="H14" s="35">
        <v>98282186</v>
      </c>
      <c r="I14" s="35">
        <v>807047.65</v>
      </c>
      <c r="J14" s="35">
        <v>69889794.930000007</v>
      </c>
      <c r="K14" s="35">
        <v>6750776772.1099997</v>
      </c>
    </row>
    <row r="15" spans="1:11" ht="15" customHeight="1" x14ac:dyDescent="0.25">
      <c r="A15" s="34">
        <v>11</v>
      </c>
      <c r="B15" s="34" t="s">
        <v>152</v>
      </c>
      <c r="C15" s="35">
        <v>3535120.94</v>
      </c>
      <c r="D15" s="35">
        <v>81788.820000000007</v>
      </c>
      <c r="E15" s="35">
        <v>0</v>
      </c>
      <c r="F15" s="35">
        <v>239472.02</v>
      </c>
      <c r="G15" s="35">
        <v>0</v>
      </c>
      <c r="H15" s="35">
        <v>183965.5</v>
      </c>
      <c r="I15" s="35">
        <v>10954.81</v>
      </c>
      <c r="J15" s="35">
        <v>1894295.05</v>
      </c>
      <c r="K15" s="35">
        <v>5945597.1399999997</v>
      </c>
    </row>
    <row r="16" spans="1:11" ht="15" customHeight="1" x14ac:dyDescent="0.25">
      <c r="A16" s="34">
        <v>12</v>
      </c>
      <c r="B16" s="34" t="s">
        <v>153</v>
      </c>
      <c r="C16" s="35">
        <v>78023457.159999996</v>
      </c>
      <c r="D16" s="35">
        <v>3642101.75</v>
      </c>
      <c r="E16" s="35">
        <v>0</v>
      </c>
      <c r="F16" s="35">
        <v>19656717.460000001</v>
      </c>
      <c r="G16" s="35">
        <v>0</v>
      </c>
      <c r="H16" s="35">
        <v>469841</v>
      </c>
      <c r="I16" s="35">
        <v>350003.68</v>
      </c>
      <c r="J16" s="35">
        <v>246024.09</v>
      </c>
      <c r="K16" s="35">
        <v>102388145.14</v>
      </c>
    </row>
    <row r="17" spans="1:11" ht="15" customHeight="1" x14ac:dyDescent="0.25">
      <c r="A17" s="34">
        <v>13</v>
      </c>
      <c r="B17" s="34" t="s">
        <v>154</v>
      </c>
      <c r="C17" s="35">
        <v>5943157662.6099997</v>
      </c>
      <c r="D17" s="35">
        <v>32964824.43</v>
      </c>
      <c r="E17" s="35">
        <v>314596.63</v>
      </c>
      <c r="F17" s="35">
        <v>710539318.00999999</v>
      </c>
      <c r="G17" s="35">
        <v>0</v>
      </c>
      <c r="H17" s="35">
        <v>98935992.5</v>
      </c>
      <c r="I17" s="35">
        <v>1168006.1399999999</v>
      </c>
      <c r="J17" s="35">
        <v>72030114.069999993</v>
      </c>
      <c r="K17" s="35">
        <v>6859110514.3900003</v>
      </c>
    </row>
    <row r="18" spans="1:11" ht="15" customHeight="1" x14ac:dyDescent="0.25">
      <c r="A18" s="33" t="s">
        <v>141</v>
      </c>
      <c r="B18" s="33"/>
      <c r="C18" s="33"/>
      <c r="D18" s="33"/>
      <c r="E18" s="33"/>
      <c r="F18" s="33"/>
      <c r="G18" s="33"/>
      <c r="H18" s="33"/>
      <c r="I18" s="33"/>
      <c r="J18" s="33"/>
      <c r="K18" s="33"/>
    </row>
    <row r="19" spans="1:11" ht="15" customHeight="1" x14ac:dyDescent="0.3">
      <c r="A19" s="36" t="s">
        <v>155</v>
      </c>
      <c r="B19" s="36"/>
      <c r="C19" s="36"/>
      <c r="D19" s="36"/>
      <c r="E19" s="36"/>
      <c r="F19" s="36"/>
      <c r="G19" s="36"/>
      <c r="H19" s="36"/>
      <c r="I19" s="36"/>
      <c r="J19" s="36"/>
      <c r="K19" s="36"/>
    </row>
    <row r="20" spans="1:11" ht="15" customHeight="1" x14ac:dyDescent="0.25">
      <c r="A20" s="33" t="s">
        <v>141</v>
      </c>
      <c r="B20" s="33"/>
      <c r="C20" s="33"/>
      <c r="D20" s="33"/>
      <c r="E20" s="33"/>
      <c r="F20" s="33"/>
      <c r="G20" s="33"/>
      <c r="H20" s="33"/>
      <c r="I20" s="33"/>
      <c r="J20" s="33"/>
      <c r="K20" s="33"/>
    </row>
    <row r="21" spans="1:11" ht="15" customHeight="1" x14ac:dyDescent="0.3">
      <c r="A21" s="31" t="s">
        <v>130</v>
      </c>
      <c r="B21" s="31" t="s">
        <v>131</v>
      </c>
      <c r="C21" s="32" t="s">
        <v>156</v>
      </c>
      <c r="D21" s="32" t="s">
        <v>157</v>
      </c>
      <c r="E21" s="32" t="s">
        <v>158</v>
      </c>
      <c r="F21" s="32" t="s">
        <v>159</v>
      </c>
      <c r="G21" s="32" t="s">
        <v>160</v>
      </c>
      <c r="H21" s="32" t="s">
        <v>161</v>
      </c>
      <c r="I21" s="32" t="s">
        <v>162</v>
      </c>
      <c r="J21" s="32" t="s">
        <v>163</v>
      </c>
      <c r="K21" s="32" t="s">
        <v>164</v>
      </c>
    </row>
    <row r="22" spans="1:11" ht="15" customHeight="1" x14ac:dyDescent="0.25">
      <c r="A22" s="33" t="s">
        <v>141</v>
      </c>
      <c r="B22" s="33"/>
      <c r="C22" s="33"/>
      <c r="D22" s="33"/>
      <c r="E22" s="33"/>
      <c r="F22" s="33"/>
      <c r="G22" s="33"/>
      <c r="H22" s="33"/>
      <c r="I22" s="33"/>
      <c r="J22" s="33"/>
      <c r="K22" s="33"/>
    </row>
    <row r="23" spans="1:11" ht="15" customHeight="1" x14ac:dyDescent="0.25">
      <c r="A23" s="34">
        <v>1</v>
      </c>
      <c r="B23" s="34" t="s">
        <v>2</v>
      </c>
      <c r="C23" s="35">
        <v>1178560</v>
      </c>
      <c r="D23" s="35">
        <v>547896815</v>
      </c>
      <c r="E23" s="35">
        <v>108936347.28</v>
      </c>
      <c r="F23" s="35">
        <v>2277778320.7800002</v>
      </c>
      <c r="G23" s="35">
        <v>698827103.16999996</v>
      </c>
      <c r="H23" s="35">
        <v>0</v>
      </c>
      <c r="I23" s="35">
        <v>23878038.489999998</v>
      </c>
      <c r="J23" s="35">
        <v>6649459.6900000004</v>
      </c>
      <c r="K23" s="35">
        <v>3116069269.4099998</v>
      </c>
    </row>
    <row r="24" spans="1:11" ht="15" customHeight="1" x14ac:dyDescent="0.25">
      <c r="A24" s="34">
        <v>2</v>
      </c>
      <c r="B24" s="34" t="s">
        <v>142</v>
      </c>
      <c r="C24" s="35">
        <v>10324</v>
      </c>
      <c r="D24" s="35">
        <v>12238984</v>
      </c>
      <c r="E24" s="35">
        <v>3352066.04</v>
      </c>
      <c r="F24" s="35">
        <v>49361466.770000003</v>
      </c>
      <c r="G24" s="35">
        <v>14977587.99</v>
      </c>
      <c r="H24" s="35">
        <v>0</v>
      </c>
      <c r="I24" s="35">
        <v>3186689.16</v>
      </c>
      <c r="J24" s="35">
        <v>211329.99</v>
      </c>
      <c r="K24" s="35">
        <v>71089139.950000003</v>
      </c>
    </row>
    <row r="25" spans="1:11" ht="15" customHeight="1" x14ac:dyDescent="0.25">
      <c r="A25" s="34">
        <v>3</v>
      </c>
      <c r="B25" s="34" t="s">
        <v>143</v>
      </c>
      <c r="C25" s="35">
        <v>141223</v>
      </c>
      <c r="D25" s="35">
        <v>308942121</v>
      </c>
      <c r="E25" s="35">
        <v>209816323.53</v>
      </c>
      <c r="F25" s="35">
        <v>1506771323.96</v>
      </c>
      <c r="G25" s="35">
        <v>383974357.43000001</v>
      </c>
      <c r="H25" s="35">
        <v>243868.04</v>
      </c>
      <c r="I25" s="35">
        <v>12422367.029999999</v>
      </c>
      <c r="J25" s="35">
        <v>14164516.09</v>
      </c>
      <c r="K25" s="35">
        <v>2127392756.0799999</v>
      </c>
    </row>
    <row r="26" spans="1:11" ht="15" customHeight="1" x14ac:dyDescent="0.25">
      <c r="A26" s="34"/>
      <c r="B26" s="34" t="s">
        <v>144</v>
      </c>
      <c r="C26" s="35">
        <v>4704</v>
      </c>
      <c r="D26" s="35">
        <v>8930434</v>
      </c>
      <c r="E26" s="35">
        <v>26180158.879999999</v>
      </c>
      <c r="F26" s="35">
        <v>41354591.560000002</v>
      </c>
      <c r="G26" s="35">
        <v>10417808.65</v>
      </c>
      <c r="H26" s="35">
        <v>0</v>
      </c>
      <c r="I26" s="35">
        <v>0</v>
      </c>
      <c r="J26" s="35">
        <v>70898.070000000007</v>
      </c>
      <c r="K26" s="35">
        <v>78023457.159999996</v>
      </c>
    </row>
    <row r="27" spans="1:11" ht="15" customHeight="1" x14ac:dyDescent="0.25">
      <c r="A27" s="34"/>
      <c r="B27" s="34" t="s">
        <v>145</v>
      </c>
      <c r="C27" s="35">
        <v>145927</v>
      </c>
      <c r="D27" s="35">
        <v>317872555</v>
      </c>
      <c r="E27" s="35">
        <v>235996482.41</v>
      </c>
      <c r="F27" s="35">
        <v>1548125915.52</v>
      </c>
      <c r="G27" s="35">
        <v>394392166.07999998</v>
      </c>
      <c r="H27" s="35">
        <v>243868.04</v>
      </c>
      <c r="I27" s="35">
        <v>12422367.029999999</v>
      </c>
      <c r="J27" s="35">
        <v>14235414.16</v>
      </c>
      <c r="K27" s="35">
        <v>2205416213.2399998</v>
      </c>
    </row>
    <row r="28" spans="1:11" ht="15" customHeight="1" x14ac:dyDescent="0.25">
      <c r="A28" s="34">
        <v>4</v>
      </c>
      <c r="B28" s="34" t="s">
        <v>146</v>
      </c>
      <c r="C28" s="35">
        <v>8003</v>
      </c>
      <c r="D28" s="35">
        <v>48527153</v>
      </c>
      <c r="E28" s="35">
        <v>1355207.11</v>
      </c>
      <c r="F28" s="35">
        <v>164401308.53999999</v>
      </c>
      <c r="G28" s="35">
        <v>58237665.729999997</v>
      </c>
      <c r="H28" s="35">
        <v>0</v>
      </c>
      <c r="I28" s="35">
        <v>2690678.79</v>
      </c>
      <c r="J28" s="35">
        <v>2445988.9500000002</v>
      </c>
      <c r="K28" s="35">
        <v>229130849.12</v>
      </c>
    </row>
    <row r="29" spans="1:11" ht="15" customHeight="1" x14ac:dyDescent="0.25">
      <c r="A29" s="34">
        <v>5</v>
      </c>
      <c r="B29" s="34" t="s">
        <v>5</v>
      </c>
      <c r="C29" s="35">
        <v>64962</v>
      </c>
      <c r="D29" s="35">
        <v>168792969</v>
      </c>
      <c r="E29" s="35">
        <v>32021768.899999999</v>
      </c>
      <c r="F29" s="35">
        <v>186279271.38999999</v>
      </c>
      <c r="G29" s="35">
        <v>0</v>
      </c>
      <c r="H29" s="35">
        <v>0</v>
      </c>
      <c r="I29" s="35">
        <v>5083644.16</v>
      </c>
      <c r="J29" s="35">
        <v>1443616.64</v>
      </c>
      <c r="K29" s="35">
        <v>224828301.09</v>
      </c>
    </row>
    <row r="30" spans="1:11" ht="15" customHeight="1" x14ac:dyDescent="0.25">
      <c r="A30" s="34">
        <v>6</v>
      </c>
      <c r="B30" s="34" t="s">
        <v>147</v>
      </c>
      <c r="C30" s="35">
        <v>4333</v>
      </c>
      <c r="D30" s="35">
        <v>15223858</v>
      </c>
      <c r="E30" s="35">
        <v>212629.18</v>
      </c>
      <c r="F30" s="35">
        <v>71319701.260000005</v>
      </c>
      <c r="G30" s="35">
        <v>20672610.43</v>
      </c>
      <c r="H30" s="35">
        <v>0</v>
      </c>
      <c r="I30" s="35">
        <v>303088.92</v>
      </c>
      <c r="J30" s="35">
        <v>580739.06999999995</v>
      </c>
      <c r="K30" s="35">
        <v>93088768.859999999</v>
      </c>
    </row>
    <row r="31" spans="1:11" ht="15" customHeight="1" x14ac:dyDescent="0.25">
      <c r="A31" s="34">
        <v>7</v>
      </c>
      <c r="B31" s="34" t="s">
        <v>148</v>
      </c>
      <c r="C31" s="35">
        <v>75006</v>
      </c>
      <c r="D31" s="35">
        <v>254352</v>
      </c>
      <c r="E31" s="35">
        <v>0</v>
      </c>
      <c r="F31" s="35">
        <v>0</v>
      </c>
      <c r="G31" s="35">
        <v>0</v>
      </c>
      <c r="H31" s="35">
        <v>0</v>
      </c>
      <c r="I31" s="35">
        <v>0</v>
      </c>
      <c r="J31" s="35">
        <v>2188369.91</v>
      </c>
      <c r="K31" s="35">
        <v>2188369.91</v>
      </c>
    </row>
    <row r="32" spans="1:11" ht="15" customHeight="1" x14ac:dyDescent="0.25">
      <c r="A32" s="34">
        <v>8</v>
      </c>
      <c r="B32" s="34" t="s">
        <v>149</v>
      </c>
      <c r="C32" s="35">
        <v>2231</v>
      </c>
      <c r="D32" s="35">
        <v>0</v>
      </c>
      <c r="E32" s="35">
        <v>1316135.1299999999</v>
      </c>
      <c r="F32" s="35">
        <v>5130</v>
      </c>
      <c r="G32" s="35">
        <v>0</v>
      </c>
      <c r="H32" s="35">
        <v>0</v>
      </c>
      <c r="I32" s="35">
        <v>0</v>
      </c>
      <c r="J32" s="35">
        <v>25485.9</v>
      </c>
      <c r="K32" s="35">
        <v>1346751.03</v>
      </c>
    </row>
    <row r="33" spans="1:11" ht="15" customHeight="1" x14ac:dyDescent="0.25">
      <c r="A33" s="34">
        <v>9</v>
      </c>
      <c r="B33" s="34" t="s">
        <v>150</v>
      </c>
      <c r="C33" s="35">
        <v>255</v>
      </c>
      <c r="D33" s="35">
        <v>740096</v>
      </c>
      <c r="E33" s="35">
        <v>0</v>
      </c>
      <c r="F33" s="35">
        <v>0</v>
      </c>
      <c r="G33" s="35">
        <v>0</v>
      </c>
      <c r="H33" s="35">
        <v>0</v>
      </c>
      <c r="I33" s="35">
        <v>0</v>
      </c>
      <c r="J33" s="35">
        <v>0</v>
      </c>
      <c r="K33" s="35">
        <v>0</v>
      </c>
    </row>
    <row r="34" spans="1:11" ht="15" customHeight="1" x14ac:dyDescent="0.25">
      <c r="A34" s="34">
        <v>10</v>
      </c>
      <c r="B34" s="34" t="s">
        <v>151</v>
      </c>
      <c r="C34" s="35">
        <v>1407405</v>
      </c>
      <c r="D34" s="35">
        <v>1101621900</v>
      </c>
      <c r="E34" s="35">
        <v>355694342.04000002</v>
      </c>
      <c r="F34" s="35">
        <v>4255911392.6999998</v>
      </c>
      <c r="G34" s="35">
        <v>1176689324.75</v>
      </c>
      <c r="H34" s="35">
        <v>243868.04</v>
      </c>
      <c r="I34" s="35">
        <v>47564506.549999997</v>
      </c>
      <c r="J34" s="35">
        <v>25495650.43</v>
      </c>
      <c r="K34" s="35">
        <v>5861599084.5100002</v>
      </c>
    </row>
    <row r="35" spans="1:11" ht="15" customHeight="1" x14ac:dyDescent="0.25">
      <c r="A35" s="34">
        <v>11</v>
      </c>
      <c r="B35" s="34" t="s">
        <v>165</v>
      </c>
      <c r="C35" s="35">
        <v>77237</v>
      </c>
      <c r="D35" s="35">
        <v>254352</v>
      </c>
      <c r="E35" s="35">
        <v>1316135.1299999999</v>
      </c>
      <c r="F35" s="35">
        <v>5130</v>
      </c>
      <c r="G35" s="35">
        <v>0</v>
      </c>
      <c r="H35" s="35">
        <v>0</v>
      </c>
      <c r="I35" s="35">
        <v>0</v>
      </c>
      <c r="J35" s="35">
        <v>2213855.81</v>
      </c>
      <c r="K35" s="35">
        <v>3535120.94</v>
      </c>
    </row>
    <row r="36" spans="1:11" ht="15" customHeight="1" x14ac:dyDescent="0.25">
      <c r="A36" s="34">
        <v>12</v>
      </c>
      <c r="B36" s="34" t="s">
        <v>153</v>
      </c>
      <c r="C36" s="35">
        <v>4959</v>
      </c>
      <c r="D36" s="35">
        <v>9670530</v>
      </c>
      <c r="E36" s="35">
        <v>26180158.879999999</v>
      </c>
      <c r="F36" s="35">
        <v>41354591.560000002</v>
      </c>
      <c r="G36" s="35">
        <v>10417808.65</v>
      </c>
      <c r="H36" s="35">
        <v>0</v>
      </c>
      <c r="I36" s="35">
        <v>0</v>
      </c>
      <c r="J36" s="35">
        <v>70898.070000000007</v>
      </c>
      <c r="K36" s="35">
        <v>78023457.159999996</v>
      </c>
    </row>
    <row r="37" spans="1:11" ht="15" customHeight="1" x14ac:dyDescent="0.25">
      <c r="A37" s="34">
        <v>13</v>
      </c>
      <c r="B37" s="34" t="s">
        <v>154</v>
      </c>
      <c r="C37" s="35">
        <v>1489601</v>
      </c>
      <c r="D37" s="35">
        <v>1111546782</v>
      </c>
      <c r="E37" s="35">
        <v>383190636.05000001</v>
      </c>
      <c r="F37" s="35">
        <v>4297271114.2600002</v>
      </c>
      <c r="G37" s="35">
        <v>1187107133.4000001</v>
      </c>
      <c r="H37" s="35">
        <v>243868.04</v>
      </c>
      <c r="I37" s="35">
        <v>47564506.549999997</v>
      </c>
      <c r="J37" s="35">
        <v>27780404.309999999</v>
      </c>
      <c r="K37" s="35">
        <v>5943157662.6099997</v>
      </c>
    </row>
    <row r="38" spans="1:11" ht="15" customHeight="1" x14ac:dyDescent="0.25">
      <c r="A38" s="33" t="s">
        <v>141</v>
      </c>
      <c r="B38" s="33"/>
      <c r="C38" s="33"/>
      <c r="D38" s="33"/>
      <c r="E38" s="33"/>
      <c r="F38" s="33"/>
      <c r="G38" s="33"/>
      <c r="H38" s="33"/>
      <c r="I38" s="33"/>
      <c r="J38" s="33"/>
      <c r="K38" s="33"/>
    </row>
    <row r="39" spans="1:11" ht="15" customHeight="1" x14ac:dyDescent="0.2">
      <c r="A39" s="37"/>
      <c r="B39" s="37"/>
      <c r="C39" s="37"/>
      <c r="D39" s="37"/>
      <c r="E39" s="37"/>
      <c r="F39" s="37"/>
      <c r="G39" s="37"/>
      <c r="H39" s="37"/>
      <c r="I39" s="37"/>
      <c r="J39" s="37"/>
      <c r="K39" s="37"/>
    </row>
    <row r="40" spans="1:11" ht="15" customHeight="1" x14ac:dyDescent="0.2">
      <c r="A40" s="37"/>
      <c r="B40" s="37"/>
      <c r="C40" s="37"/>
      <c r="D40" s="37"/>
      <c r="E40" s="37"/>
      <c r="F40" s="37"/>
      <c r="G40" s="37"/>
      <c r="H40" s="37"/>
      <c r="I40" s="37"/>
      <c r="J40" s="37"/>
      <c r="K40" s="37"/>
    </row>
    <row r="41" spans="1:11" ht="15" customHeight="1" x14ac:dyDescent="0.25">
      <c r="A41" s="33" t="s">
        <v>166</v>
      </c>
      <c r="B41" s="33"/>
      <c r="C41" s="33"/>
      <c r="D41" s="33"/>
      <c r="E41" s="33"/>
      <c r="F41" s="33"/>
      <c r="G41" s="33"/>
      <c r="H41" s="33"/>
      <c r="I41" s="33"/>
      <c r="J41" s="33"/>
      <c r="K41" s="33"/>
    </row>
    <row r="42" spans="1:11" ht="15" customHeight="1" x14ac:dyDescent="0.3">
      <c r="A42" s="36" t="s">
        <v>167</v>
      </c>
      <c r="B42" s="36"/>
      <c r="C42" s="36"/>
      <c r="D42" s="36"/>
      <c r="E42" s="36" t="s">
        <v>168</v>
      </c>
      <c r="F42" s="36"/>
      <c r="G42" s="36"/>
      <c r="H42" s="36"/>
      <c r="I42" s="36" t="s">
        <v>169</v>
      </c>
      <c r="J42" s="36"/>
      <c r="K42" s="36"/>
    </row>
    <row r="43" spans="1:11" ht="15" customHeight="1" x14ac:dyDescent="0.3">
      <c r="A43" s="36" t="s">
        <v>170</v>
      </c>
      <c r="B43" s="36"/>
      <c r="C43" s="36" t="s">
        <v>171</v>
      </c>
      <c r="D43" s="36"/>
      <c r="E43" s="36"/>
      <c r="F43" s="36" t="s">
        <v>172</v>
      </c>
      <c r="G43" s="36"/>
      <c r="H43" s="36"/>
      <c r="I43" s="36" t="s">
        <v>173</v>
      </c>
      <c r="J43" s="36"/>
      <c r="K43" s="36"/>
    </row>
    <row r="44" spans="1:11" ht="15" customHeight="1" x14ac:dyDescent="0.25">
      <c r="A44" s="33" t="s">
        <v>141</v>
      </c>
      <c r="B44" s="33"/>
      <c r="C44" s="33"/>
      <c r="D44" s="33"/>
      <c r="E44" s="33"/>
      <c r="F44" s="33"/>
      <c r="G44" s="33"/>
      <c r="H44" s="33"/>
      <c r="I44" s="33"/>
      <c r="J44" s="33"/>
      <c r="K44" s="33"/>
    </row>
    <row r="45" spans="1:11" ht="15" customHeight="1" x14ac:dyDescent="0.3">
      <c r="A45" s="31" t="s">
        <v>130</v>
      </c>
      <c r="B45" s="31" t="s">
        <v>131</v>
      </c>
      <c r="C45" s="32" t="s">
        <v>156</v>
      </c>
      <c r="D45" s="32" t="s">
        <v>157</v>
      </c>
      <c r="E45" s="32" t="s">
        <v>174</v>
      </c>
      <c r="F45" s="32" t="s">
        <v>140</v>
      </c>
      <c r="G45" s="32" t="s">
        <v>175</v>
      </c>
      <c r="H45" s="32" t="s">
        <v>176</v>
      </c>
      <c r="I45" s="32" t="s">
        <v>177</v>
      </c>
      <c r="J45" s="32" t="s">
        <v>178</v>
      </c>
      <c r="K45" s="32" t="s">
        <v>179</v>
      </c>
    </row>
    <row r="46" spans="1:11" ht="15" customHeight="1" x14ac:dyDescent="0.25">
      <c r="A46" s="33" t="s">
        <v>141</v>
      </c>
      <c r="B46" s="33"/>
      <c r="C46" s="33"/>
      <c r="D46" s="33"/>
      <c r="E46" s="33"/>
      <c r="F46" s="33"/>
      <c r="G46" s="33"/>
      <c r="H46" s="33"/>
      <c r="I46" s="33"/>
      <c r="J46" s="33"/>
      <c r="K46" s="33"/>
    </row>
    <row r="47" spans="1:11" ht="15" customHeight="1" x14ac:dyDescent="0.25">
      <c r="A47" s="34">
        <v>1</v>
      </c>
      <c r="B47" s="34" t="s">
        <v>2</v>
      </c>
      <c r="C47" s="35">
        <v>2384733</v>
      </c>
      <c r="D47" s="35">
        <v>547896815</v>
      </c>
      <c r="E47" s="35">
        <v>471836346.87</v>
      </c>
      <c r="F47" s="35">
        <v>3569302120.1599998</v>
      </c>
      <c r="G47" s="35">
        <v>2878352034.8699999</v>
      </c>
      <c r="H47" s="35">
        <v>472789935.75</v>
      </c>
      <c r="I47" s="35">
        <v>-16439782.75</v>
      </c>
      <c r="J47" s="35">
        <v>0</v>
      </c>
      <c r="K47" s="35">
        <v>673556713.65999997</v>
      </c>
    </row>
    <row r="48" spans="1:11" ht="15" customHeight="1" x14ac:dyDescent="0.25">
      <c r="A48" s="34">
        <v>2</v>
      </c>
      <c r="B48" s="34" t="s">
        <v>142</v>
      </c>
      <c r="C48" s="35">
        <v>19847</v>
      </c>
      <c r="D48" s="35">
        <v>12238984</v>
      </c>
      <c r="E48" s="35">
        <v>3230329.29</v>
      </c>
      <c r="F48" s="35">
        <v>79798834.329999998</v>
      </c>
      <c r="G48" s="35">
        <v>58956568.950000003</v>
      </c>
      <c r="H48" s="35">
        <v>15631265.26</v>
      </c>
      <c r="I48" s="35">
        <v>-114228.36</v>
      </c>
      <c r="J48" s="35">
        <v>0</v>
      </c>
      <c r="K48" s="35">
        <v>8327101.0499999998</v>
      </c>
    </row>
    <row r="49" spans="1:11" ht="15" customHeight="1" x14ac:dyDescent="0.25">
      <c r="A49" s="34">
        <v>3</v>
      </c>
      <c r="B49" s="34" t="s">
        <v>143</v>
      </c>
      <c r="C49" s="35">
        <v>260627</v>
      </c>
      <c r="D49" s="35">
        <v>308942121</v>
      </c>
      <c r="E49" s="35">
        <v>-156257486.13999999</v>
      </c>
      <c r="F49" s="35">
        <v>2495638744.9699998</v>
      </c>
      <c r="G49" s="35">
        <v>2019579574.79</v>
      </c>
      <c r="H49" s="35">
        <v>371874649.10000002</v>
      </c>
      <c r="I49" s="35">
        <v>-2477774.7599999998</v>
      </c>
      <c r="J49" s="35">
        <v>0</v>
      </c>
      <c r="K49" s="35">
        <v>-54550739.82</v>
      </c>
    </row>
    <row r="50" spans="1:11" ht="15" customHeight="1" x14ac:dyDescent="0.25">
      <c r="A50" s="34"/>
      <c r="B50" s="34" t="s">
        <v>144</v>
      </c>
      <c r="C50" s="35">
        <v>6576</v>
      </c>
      <c r="D50" s="35">
        <v>8930434</v>
      </c>
      <c r="E50" s="35">
        <v>23443054.57</v>
      </c>
      <c r="F50" s="35">
        <v>98314728.010000005</v>
      </c>
      <c r="G50" s="35">
        <v>91619956.280000001</v>
      </c>
      <c r="H50" s="35">
        <v>4758739.3</v>
      </c>
      <c r="I50" s="35">
        <v>0</v>
      </c>
      <c r="J50" s="35">
        <v>0</v>
      </c>
      <c r="K50" s="35">
        <v>25379087</v>
      </c>
    </row>
    <row r="51" spans="1:11" ht="15" customHeight="1" x14ac:dyDescent="0.25">
      <c r="A51" s="34"/>
      <c r="B51" s="34" t="s">
        <v>145</v>
      </c>
      <c r="C51" s="35">
        <v>267203</v>
      </c>
      <c r="D51" s="35">
        <v>317872555</v>
      </c>
      <c r="E51" s="35">
        <v>-132814431.56999999</v>
      </c>
      <c r="F51" s="35">
        <v>2593953472.98</v>
      </c>
      <c r="G51" s="35">
        <v>2111199531.0699999</v>
      </c>
      <c r="H51" s="35">
        <v>376633388.39999998</v>
      </c>
      <c r="I51" s="35">
        <v>-2477774.7599999998</v>
      </c>
      <c r="J51" s="35">
        <v>0</v>
      </c>
      <c r="K51" s="35">
        <v>-29171652.82</v>
      </c>
    </row>
    <row r="52" spans="1:11" ht="15" customHeight="1" x14ac:dyDescent="0.25">
      <c r="A52" s="34">
        <v>4</v>
      </c>
      <c r="B52" s="34" t="s">
        <v>146</v>
      </c>
      <c r="C52" s="35">
        <v>13492</v>
      </c>
      <c r="D52" s="35">
        <v>48527153</v>
      </c>
      <c r="E52" s="35">
        <v>979163001.65999997</v>
      </c>
      <c r="F52" s="35">
        <v>272799957.49000001</v>
      </c>
      <c r="G52" s="35">
        <v>78442734.340000004</v>
      </c>
      <c r="H52" s="35">
        <v>152753672.34</v>
      </c>
      <c r="I52" s="35">
        <v>200807.96</v>
      </c>
      <c r="J52" s="35">
        <v>0</v>
      </c>
      <c r="K52" s="35">
        <v>1020967360.4299999</v>
      </c>
    </row>
    <row r="53" spans="1:11" ht="15" customHeight="1" x14ac:dyDescent="0.25">
      <c r="A53" s="34">
        <v>5</v>
      </c>
      <c r="B53" s="34" t="s">
        <v>5</v>
      </c>
      <c r="C53" s="35">
        <v>99192</v>
      </c>
      <c r="D53" s="35">
        <v>168792969</v>
      </c>
      <c r="E53" s="35">
        <v>-22582241.07</v>
      </c>
      <c r="F53" s="35">
        <v>234363026.77000001</v>
      </c>
      <c r="G53" s="35">
        <v>168649386.06</v>
      </c>
      <c r="H53" s="35">
        <v>27290415.550000001</v>
      </c>
      <c r="I53" s="35">
        <v>-796393.56</v>
      </c>
      <c r="J53" s="35">
        <v>0</v>
      </c>
      <c r="K53" s="35">
        <v>15044590.529999999</v>
      </c>
    </row>
    <row r="54" spans="1:11" ht="15" customHeight="1" x14ac:dyDescent="0.25">
      <c r="A54" s="34">
        <v>6</v>
      </c>
      <c r="B54" s="34" t="s">
        <v>147</v>
      </c>
      <c r="C54" s="35">
        <v>6456</v>
      </c>
      <c r="D54" s="35">
        <v>15223858</v>
      </c>
      <c r="E54" s="35">
        <v>113139182.73999999</v>
      </c>
      <c r="F54" s="35">
        <v>98874088.390000001</v>
      </c>
      <c r="G54" s="35">
        <v>71694102.209999993</v>
      </c>
      <c r="H54" s="35">
        <v>16941795.59</v>
      </c>
      <c r="I54" s="35">
        <v>-146960.23000000001</v>
      </c>
      <c r="J54" s="35">
        <v>0</v>
      </c>
      <c r="K54" s="35">
        <v>123230413.09999999</v>
      </c>
    </row>
    <row r="55" spans="1:11" ht="15" customHeight="1" x14ac:dyDescent="0.25">
      <c r="A55" s="34">
        <v>7</v>
      </c>
      <c r="B55" s="34" t="s">
        <v>148</v>
      </c>
      <c r="C55" s="35">
        <v>135936</v>
      </c>
      <c r="D55" s="35">
        <v>254352</v>
      </c>
      <c r="E55" s="35">
        <v>282473331.19</v>
      </c>
      <c r="F55" s="35">
        <v>4556484.72</v>
      </c>
      <c r="G55" s="35">
        <v>9439530.5</v>
      </c>
      <c r="H55" s="35">
        <v>2520494.13</v>
      </c>
      <c r="I55" s="35">
        <v>19784981.780000001</v>
      </c>
      <c r="J55" s="35">
        <v>0</v>
      </c>
      <c r="K55" s="35">
        <v>294854773.06</v>
      </c>
    </row>
    <row r="56" spans="1:11" ht="15" customHeight="1" x14ac:dyDescent="0.25">
      <c r="A56" s="34">
        <v>8</v>
      </c>
      <c r="B56" s="34" t="s">
        <v>149</v>
      </c>
      <c r="C56" s="35">
        <v>4324</v>
      </c>
      <c r="D56" s="35">
        <v>0</v>
      </c>
      <c r="E56" s="35">
        <v>1332331.42</v>
      </c>
      <c r="F56" s="35">
        <v>1389112.42</v>
      </c>
      <c r="G56" s="35">
        <v>567985.43999999994</v>
      </c>
      <c r="H56" s="35">
        <v>568145.06000000006</v>
      </c>
      <c r="I56" s="35">
        <v>-10650.08</v>
      </c>
      <c r="J56" s="35">
        <v>0</v>
      </c>
      <c r="K56" s="35">
        <v>1574663.26</v>
      </c>
    </row>
    <row r="57" spans="1:11" ht="15" customHeight="1" x14ac:dyDescent="0.25">
      <c r="A57" s="34">
        <v>9</v>
      </c>
      <c r="B57" s="34" t="s">
        <v>150</v>
      </c>
      <c r="C57" s="35">
        <v>2216</v>
      </c>
      <c r="D57" s="35">
        <v>740096</v>
      </c>
      <c r="E57" s="35">
        <v>53130210.409999996</v>
      </c>
      <c r="F57" s="35">
        <v>4073417.13</v>
      </c>
      <c r="G57" s="35">
        <v>3613576.49</v>
      </c>
      <c r="H57" s="35">
        <v>-29470.62</v>
      </c>
      <c r="I57" s="35">
        <v>0</v>
      </c>
      <c r="J57" s="35">
        <v>0</v>
      </c>
      <c r="K57" s="35">
        <v>53619521.670000002</v>
      </c>
    </row>
    <row r="58" spans="1:11" ht="15" customHeight="1" x14ac:dyDescent="0.25">
      <c r="A58" s="34">
        <v>10</v>
      </c>
      <c r="B58" s="34" t="s">
        <v>180</v>
      </c>
      <c r="C58" s="35">
        <v>0</v>
      </c>
      <c r="D58" s="35">
        <v>0</v>
      </c>
      <c r="E58" s="35">
        <v>-747024.08</v>
      </c>
      <c r="F58" s="35">
        <v>0</v>
      </c>
      <c r="G58" s="35">
        <v>806193.65</v>
      </c>
      <c r="H58" s="35">
        <v>-910101.61</v>
      </c>
      <c r="I58" s="35">
        <v>0</v>
      </c>
      <c r="J58" s="35">
        <v>0</v>
      </c>
      <c r="K58" s="35">
        <v>-643116.12</v>
      </c>
    </row>
    <row r="59" spans="1:11" ht="15" customHeight="1" x14ac:dyDescent="0.25">
      <c r="A59" s="34">
        <v>11</v>
      </c>
      <c r="B59" s="34" t="s">
        <v>181</v>
      </c>
      <c r="C59" s="35">
        <v>2784347</v>
      </c>
      <c r="D59" s="35">
        <v>1101621900</v>
      </c>
      <c r="E59" s="35">
        <v>1387782109.27</v>
      </c>
      <c r="F59" s="35">
        <v>6750776772.1099997</v>
      </c>
      <c r="G59" s="35">
        <v>5276480594.8699999</v>
      </c>
      <c r="H59" s="35">
        <v>1056371631.98</v>
      </c>
      <c r="I59" s="35">
        <v>-19774331.699999999</v>
      </c>
      <c r="J59" s="35">
        <v>0</v>
      </c>
      <c r="K59" s="35">
        <v>1785932322.8299999</v>
      </c>
    </row>
    <row r="60" spans="1:11" ht="15" customHeight="1" x14ac:dyDescent="0.25">
      <c r="A60" s="34">
        <v>12</v>
      </c>
      <c r="B60" s="34" t="s">
        <v>165</v>
      </c>
      <c r="C60" s="35">
        <v>140260</v>
      </c>
      <c r="D60" s="35">
        <v>254352</v>
      </c>
      <c r="E60" s="35">
        <v>283805662.61000001</v>
      </c>
      <c r="F60" s="35">
        <v>5945597.1399999997</v>
      </c>
      <c r="G60" s="35">
        <v>10007515.939999999</v>
      </c>
      <c r="H60" s="35">
        <v>3088639.19</v>
      </c>
      <c r="I60" s="35">
        <v>19774331.699999999</v>
      </c>
      <c r="J60" s="35">
        <v>0</v>
      </c>
      <c r="K60" s="35">
        <v>296429436.31999999</v>
      </c>
    </row>
    <row r="61" spans="1:11" ht="15" customHeight="1" x14ac:dyDescent="0.25">
      <c r="A61" s="34">
        <v>13</v>
      </c>
      <c r="B61" s="34" t="s">
        <v>153</v>
      </c>
      <c r="C61" s="35">
        <v>8792</v>
      </c>
      <c r="D61" s="35">
        <v>9670530</v>
      </c>
      <c r="E61" s="35">
        <v>76573264.980000004</v>
      </c>
      <c r="F61" s="35">
        <v>102388145.14</v>
      </c>
      <c r="G61" s="35">
        <v>95233532.769999996</v>
      </c>
      <c r="H61" s="35">
        <v>4729268.68</v>
      </c>
      <c r="I61" s="35">
        <v>0</v>
      </c>
      <c r="J61" s="35">
        <v>0</v>
      </c>
      <c r="K61" s="35">
        <v>78998608.670000002</v>
      </c>
    </row>
    <row r="62" spans="1:11" ht="15" customHeight="1" x14ac:dyDescent="0.25">
      <c r="A62" s="34">
        <v>14</v>
      </c>
      <c r="B62" s="34" t="s">
        <v>154</v>
      </c>
      <c r="C62" s="35">
        <v>2933399</v>
      </c>
      <c r="D62" s="35">
        <v>1111546782</v>
      </c>
      <c r="E62" s="35">
        <v>1748161036.8599999</v>
      </c>
      <c r="F62" s="35">
        <v>6859110514.3900003</v>
      </c>
      <c r="G62" s="35">
        <v>5381721643.5799999</v>
      </c>
      <c r="H62" s="35">
        <v>1064189539.85</v>
      </c>
      <c r="I62" s="35">
        <v>0</v>
      </c>
      <c r="J62" s="35">
        <v>0</v>
      </c>
      <c r="K62" s="35">
        <v>2161360367.8200002</v>
      </c>
    </row>
    <row r="63" spans="1:11" ht="15" customHeight="1" x14ac:dyDescent="0.25">
      <c r="A63" s="33" t="s">
        <v>141</v>
      </c>
      <c r="B63" s="33"/>
      <c r="C63" s="33"/>
      <c r="D63" s="33"/>
      <c r="E63" s="33"/>
      <c r="F63" s="33"/>
      <c r="G63" s="33"/>
      <c r="H63" s="33"/>
      <c r="I63" s="33"/>
      <c r="J63" s="33"/>
      <c r="K63" s="33"/>
    </row>
    <row r="64" spans="1:11" ht="15" customHeight="1" x14ac:dyDescent="0.25">
      <c r="A64" s="33" t="s">
        <v>182</v>
      </c>
      <c r="B64" s="33"/>
      <c r="C64" s="33"/>
      <c r="D64" s="33"/>
      <c r="E64" s="33"/>
      <c r="F64" s="33"/>
      <c r="G64" s="33"/>
      <c r="H64" s="33"/>
      <c r="I64" s="33"/>
      <c r="J64" s="33"/>
      <c r="K64" s="33"/>
    </row>
    <row r="65" spans="1:11" ht="15" customHeight="1" x14ac:dyDescent="0.25">
      <c r="A65" s="33" t="s">
        <v>141</v>
      </c>
      <c r="B65" s="33"/>
      <c r="C65" s="33"/>
      <c r="D65" s="33"/>
      <c r="E65" s="33"/>
      <c r="F65" s="33"/>
      <c r="G65" s="33"/>
      <c r="H65" s="33"/>
      <c r="I65" s="33"/>
      <c r="J65" s="33"/>
      <c r="K65" s="33"/>
    </row>
    <row r="66" spans="1:11" ht="15" customHeight="1" x14ac:dyDescent="0.3">
      <c r="A66" s="31" t="s">
        <v>130</v>
      </c>
      <c r="B66" s="31" t="s">
        <v>131</v>
      </c>
      <c r="C66" s="32" t="s">
        <v>180</v>
      </c>
      <c r="D66" s="32" t="s">
        <v>183</v>
      </c>
      <c r="E66" s="32" t="s">
        <v>184</v>
      </c>
      <c r="F66" s="32" t="s">
        <v>185</v>
      </c>
      <c r="G66" s="32" t="s">
        <v>186</v>
      </c>
      <c r="H66" s="32" t="s">
        <v>187</v>
      </c>
      <c r="I66" s="32" t="s">
        <v>188</v>
      </c>
      <c r="J66" s="32" t="s">
        <v>189</v>
      </c>
      <c r="K66" s="35"/>
    </row>
    <row r="67" spans="1:11" ht="15" customHeight="1" x14ac:dyDescent="0.3">
      <c r="A67" s="34"/>
      <c r="B67" s="34"/>
      <c r="C67" s="32" t="s">
        <v>190</v>
      </c>
      <c r="D67" s="32" t="s">
        <v>191</v>
      </c>
      <c r="E67" s="32" t="s">
        <v>192</v>
      </c>
      <c r="F67" s="32" t="s">
        <v>193</v>
      </c>
      <c r="G67" s="32" t="s">
        <v>194</v>
      </c>
      <c r="H67" s="32" t="s">
        <v>164</v>
      </c>
      <c r="I67" s="32" t="s">
        <v>195</v>
      </c>
      <c r="J67" s="32" t="s">
        <v>196</v>
      </c>
      <c r="K67" s="32" t="s">
        <v>145</v>
      </c>
    </row>
    <row r="68" spans="1:11" ht="15" customHeight="1" x14ac:dyDescent="0.25">
      <c r="A68" s="33" t="s">
        <v>141</v>
      </c>
      <c r="B68" s="33"/>
      <c r="C68" s="33"/>
      <c r="D68" s="33"/>
      <c r="E68" s="33"/>
      <c r="F68" s="33"/>
      <c r="G68" s="33"/>
      <c r="H68" s="33"/>
      <c r="I68" s="33"/>
      <c r="J68" s="33"/>
      <c r="K68" s="33"/>
    </row>
    <row r="69" spans="1:11" ht="15" customHeight="1" x14ac:dyDescent="0.25">
      <c r="A69" s="34">
        <v>1</v>
      </c>
      <c r="B69" s="34" t="s">
        <v>2</v>
      </c>
      <c r="C69" s="35">
        <v>676896.21</v>
      </c>
      <c r="D69" s="35">
        <v>396889374.73000002</v>
      </c>
      <c r="E69" s="35">
        <v>52620828.579999998</v>
      </c>
      <c r="F69" s="35">
        <v>-11156.78</v>
      </c>
      <c r="G69" s="35">
        <v>22613993.010000002</v>
      </c>
      <c r="H69" s="35">
        <v>0</v>
      </c>
      <c r="I69" s="35">
        <v>0</v>
      </c>
      <c r="J69" s="35">
        <v>0</v>
      </c>
      <c r="K69" s="35">
        <v>472789935.75</v>
      </c>
    </row>
    <row r="70" spans="1:11" ht="15" customHeight="1" x14ac:dyDescent="0.25">
      <c r="A70" s="34">
        <v>2</v>
      </c>
      <c r="B70" s="34" t="s">
        <v>142</v>
      </c>
      <c r="C70" s="35">
        <v>510</v>
      </c>
      <c r="D70" s="35">
        <v>3998473.44</v>
      </c>
      <c r="E70" s="35">
        <v>2756635.8</v>
      </c>
      <c r="F70" s="35">
        <v>0</v>
      </c>
      <c r="G70" s="35">
        <v>1144315.07</v>
      </c>
      <c r="H70" s="35">
        <v>7701400.0800000001</v>
      </c>
      <c r="I70" s="35">
        <v>0</v>
      </c>
      <c r="J70" s="35">
        <v>29930.87</v>
      </c>
      <c r="K70" s="35">
        <v>15631265.26</v>
      </c>
    </row>
    <row r="71" spans="1:11" ht="15" customHeight="1" x14ac:dyDescent="0.25">
      <c r="A71" s="34">
        <v>3</v>
      </c>
      <c r="B71" s="34" t="s">
        <v>143</v>
      </c>
      <c r="C71" s="35">
        <v>213935.94</v>
      </c>
      <c r="D71" s="35">
        <v>169089710.22999999</v>
      </c>
      <c r="E71" s="35">
        <v>70601060.400000006</v>
      </c>
      <c r="F71" s="35">
        <v>120635842.39</v>
      </c>
      <c r="G71" s="35">
        <v>11334100.140000001</v>
      </c>
      <c r="H71" s="35">
        <v>0</v>
      </c>
      <c r="I71" s="35">
        <v>0</v>
      </c>
      <c r="J71" s="35">
        <v>0</v>
      </c>
      <c r="K71" s="35">
        <v>371874649.10000002</v>
      </c>
    </row>
    <row r="72" spans="1:11" ht="15" customHeight="1" x14ac:dyDescent="0.25">
      <c r="A72" s="34"/>
      <c r="B72" s="34" t="s">
        <v>144</v>
      </c>
      <c r="C72" s="35"/>
      <c r="D72" s="35">
        <v>1889298.78</v>
      </c>
      <c r="E72" s="35">
        <v>2864053.84</v>
      </c>
      <c r="F72" s="35">
        <v>5386.68</v>
      </c>
      <c r="G72" s="35"/>
      <c r="H72" s="35"/>
      <c r="I72" s="35"/>
      <c r="J72" s="35"/>
      <c r="K72" s="35">
        <v>4758739.3</v>
      </c>
    </row>
    <row r="73" spans="1:11" ht="15" customHeight="1" x14ac:dyDescent="0.25">
      <c r="A73" s="34"/>
      <c r="B73" s="34" t="s">
        <v>145</v>
      </c>
      <c r="C73" s="35">
        <v>213935.94</v>
      </c>
      <c r="D73" s="35">
        <v>170979009.00999999</v>
      </c>
      <c r="E73" s="35">
        <v>73465114.239999995</v>
      </c>
      <c r="F73" s="35">
        <v>120641229.06999999</v>
      </c>
      <c r="G73" s="35">
        <v>11334100.140000001</v>
      </c>
      <c r="H73" s="35">
        <v>0</v>
      </c>
      <c r="I73" s="35">
        <v>0</v>
      </c>
      <c r="J73" s="35">
        <v>0</v>
      </c>
      <c r="K73" s="35">
        <v>376633388.39999998</v>
      </c>
    </row>
    <row r="74" spans="1:11" ht="15" customHeight="1" x14ac:dyDescent="0.25">
      <c r="A74" s="34">
        <v>4</v>
      </c>
      <c r="B74" s="34" t="s">
        <v>146</v>
      </c>
      <c r="C74" s="35">
        <v>0</v>
      </c>
      <c r="D74" s="35">
        <v>11034658.880000001</v>
      </c>
      <c r="E74" s="35">
        <v>4158318.73</v>
      </c>
      <c r="F74" s="35">
        <v>4259002.55</v>
      </c>
      <c r="G74" s="35">
        <v>2660400.7999999998</v>
      </c>
      <c r="H74" s="35">
        <v>130641291.38</v>
      </c>
      <c r="I74" s="35">
        <v>0</v>
      </c>
      <c r="J74" s="35">
        <v>0</v>
      </c>
      <c r="K74" s="35">
        <v>152753672.34</v>
      </c>
    </row>
    <row r="75" spans="1:11" ht="15" customHeight="1" x14ac:dyDescent="0.25">
      <c r="A75" s="34">
        <v>5</v>
      </c>
      <c r="B75" s="34" t="s">
        <v>5</v>
      </c>
      <c r="C75" s="35">
        <v>3944</v>
      </c>
      <c r="D75" s="35">
        <v>7038904.7400000002</v>
      </c>
      <c r="E75" s="35">
        <v>16782524.280000001</v>
      </c>
      <c r="F75" s="35">
        <v>0</v>
      </c>
      <c r="G75" s="35">
        <v>3465042.53</v>
      </c>
      <c r="H75" s="35">
        <v>0</v>
      </c>
      <c r="I75" s="35">
        <v>0</v>
      </c>
      <c r="J75" s="35">
        <v>0</v>
      </c>
      <c r="K75" s="35">
        <v>27290415.550000001</v>
      </c>
    </row>
    <row r="76" spans="1:11" ht="15" customHeight="1" x14ac:dyDescent="0.25">
      <c r="A76" s="34">
        <v>6</v>
      </c>
      <c r="B76" s="34" t="s">
        <v>147</v>
      </c>
      <c r="C76" s="35">
        <v>14815.46</v>
      </c>
      <c r="D76" s="35">
        <v>14875892.949999999</v>
      </c>
      <c r="E76" s="35">
        <v>1945850.05</v>
      </c>
      <c r="F76" s="35">
        <v>-36525.760000000002</v>
      </c>
      <c r="G76" s="35">
        <v>141762.89000000001</v>
      </c>
      <c r="H76" s="35">
        <v>0</v>
      </c>
      <c r="I76" s="35">
        <v>0</v>
      </c>
      <c r="J76" s="35">
        <v>0</v>
      </c>
      <c r="K76" s="35">
        <v>16941795.59</v>
      </c>
    </row>
    <row r="77" spans="1:11" ht="15" customHeight="1" x14ac:dyDescent="0.25">
      <c r="A77" s="34">
        <v>7</v>
      </c>
      <c r="B77" s="34" t="s">
        <v>148</v>
      </c>
      <c r="C77" s="35">
        <v>0</v>
      </c>
      <c r="D77" s="35">
        <v>1409218.22</v>
      </c>
      <c r="E77" s="35">
        <v>1097712.6200000001</v>
      </c>
      <c r="F77" s="35">
        <v>1805.77</v>
      </c>
      <c r="G77" s="35">
        <v>0</v>
      </c>
      <c r="H77" s="35">
        <v>658.4</v>
      </c>
      <c r="I77" s="35">
        <v>0</v>
      </c>
      <c r="J77" s="35">
        <v>11099.12</v>
      </c>
      <c r="K77" s="35">
        <v>2520494.13</v>
      </c>
    </row>
    <row r="78" spans="1:11" ht="15" customHeight="1" x14ac:dyDescent="0.25">
      <c r="A78" s="34">
        <v>8</v>
      </c>
      <c r="B78" s="34" t="s">
        <v>149</v>
      </c>
      <c r="C78" s="35">
        <v>0</v>
      </c>
      <c r="D78" s="35">
        <v>1704.02</v>
      </c>
      <c r="E78" s="35">
        <v>549022.04</v>
      </c>
      <c r="F78" s="35">
        <v>17419</v>
      </c>
      <c r="G78" s="35">
        <v>0</v>
      </c>
      <c r="H78" s="35">
        <v>0</v>
      </c>
      <c r="I78" s="35">
        <v>0</v>
      </c>
      <c r="J78" s="35">
        <v>0</v>
      </c>
      <c r="K78" s="35">
        <v>568145.06000000006</v>
      </c>
    </row>
    <row r="79" spans="1:11" ht="15" customHeight="1" x14ac:dyDescent="0.25">
      <c r="A79" s="34">
        <v>9</v>
      </c>
      <c r="B79" s="34" t="s">
        <v>150</v>
      </c>
      <c r="C79" s="35"/>
      <c r="D79" s="35">
        <v>4579.8</v>
      </c>
      <c r="E79" s="35">
        <v>-34050.42</v>
      </c>
      <c r="F79" s="35">
        <v>0</v>
      </c>
      <c r="G79" s="35"/>
      <c r="H79" s="35"/>
      <c r="I79" s="35"/>
      <c r="J79" s="35"/>
      <c r="K79" s="35">
        <v>-29470.62</v>
      </c>
    </row>
    <row r="80" spans="1:11" ht="15" customHeight="1" x14ac:dyDescent="0.25">
      <c r="A80" s="34">
        <v>10</v>
      </c>
      <c r="B80" s="34" t="s">
        <v>180</v>
      </c>
      <c r="C80" s="35">
        <v>-910101.61</v>
      </c>
      <c r="D80" s="35">
        <v>0</v>
      </c>
      <c r="E80" s="35">
        <v>0</v>
      </c>
      <c r="F80" s="35">
        <v>0</v>
      </c>
      <c r="G80" s="35">
        <v>0</v>
      </c>
      <c r="H80" s="35">
        <v>0</v>
      </c>
      <c r="I80" s="35">
        <v>0</v>
      </c>
      <c r="J80" s="35">
        <v>0</v>
      </c>
      <c r="K80" s="35">
        <v>-910101.61</v>
      </c>
    </row>
    <row r="81" spans="1:13" ht="15" customHeight="1" x14ac:dyDescent="0.25">
      <c r="A81" s="34">
        <v>11</v>
      </c>
      <c r="B81" s="34" t="s">
        <v>151</v>
      </c>
      <c r="C81" s="35">
        <v>0</v>
      </c>
      <c r="D81" s="35">
        <v>602927014.97000003</v>
      </c>
      <c r="E81" s="35">
        <v>148865217.84</v>
      </c>
      <c r="F81" s="35">
        <v>124847162.40000001</v>
      </c>
      <c r="G81" s="35">
        <v>41359614.439999998</v>
      </c>
      <c r="H81" s="35">
        <v>138342691.46000001</v>
      </c>
      <c r="I81" s="35">
        <v>0</v>
      </c>
      <c r="J81" s="35">
        <v>29930.87</v>
      </c>
      <c r="K81" s="35">
        <v>1056371631.98</v>
      </c>
    </row>
    <row r="82" spans="1:13" ht="15" customHeight="1" x14ac:dyDescent="0.25">
      <c r="A82" s="34">
        <v>12</v>
      </c>
      <c r="B82" s="34" t="s">
        <v>165</v>
      </c>
      <c r="C82" s="35">
        <v>0</v>
      </c>
      <c r="D82" s="35">
        <v>1410922.24</v>
      </c>
      <c r="E82" s="35">
        <v>1646734.66</v>
      </c>
      <c r="F82" s="35">
        <v>19224.77</v>
      </c>
      <c r="G82" s="35">
        <v>0</v>
      </c>
      <c r="H82" s="35">
        <v>658.4</v>
      </c>
      <c r="I82" s="35">
        <v>0</v>
      </c>
      <c r="J82" s="35">
        <v>11099.12</v>
      </c>
      <c r="K82" s="35">
        <v>3088639.19</v>
      </c>
    </row>
    <row r="83" spans="1:13" ht="15" customHeight="1" x14ac:dyDescent="0.25">
      <c r="A83" s="34">
        <v>13</v>
      </c>
      <c r="B83" s="34" t="s">
        <v>153</v>
      </c>
      <c r="C83" s="35">
        <v>0</v>
      </c>
      <c r="D83" s="35">
        <v>1893878.58</v>
      </c>
      <c r="E83" s="35">
        <v>2830003.42</v>
      </c>
      <c r="F83" s="35">
        <v>5386.68</v>
      </c>
      <c r="G83" s="35">
        <v>0</v>
      </c>
      <c r="H83" s="35">
        <v>0</v>
      </c>
      <c r="I83" s="35">
        <v>0</v>
      </c>
      <c r="J83" s="35">
        <v>0</v>
      </c>
      <c r="K83" s="35">
        <v>4729268.68</v>
      </c>
    </row>
    <row r="84" spans="1:13" ht="15" customHeight="1" x14ac:dyDescent="0.25">
      <c r="A84" s="34">
        <v>14</v>
      </c>
      <c r="B84" s="34" t="s">
        <v>154</v>
      </c>
      <c r="C84" s="35">
        <v>0</v>
      </c>
      <c r="D84" s="35">
        <v>606231815.78999996</v>
      </c>
      <c r="E84" s="35">
        <v>153341955.91999999</v>
      </c>
      <c r="F84" s="35">
        <v>124871773.84999999</v>
      </c>
      <c r="G84" s="35">
        <v>41359614.439999998</v>
      </c>
      <c r="H84" s="35">
        <v>138343349.86000001</v>
      </c>
      <c r="I84" s="35">
        <v>0</v>
      </c>
      <c r="J84" s="35">
        <v>41029.99</v>
      </c>
      <c r="K84" s="35">
        <v>1064189539.85</v>
      </c>
    </row>
    <row r="85" spans="1:13" ht="15" customHeight="1" x14ac:dyDescent="0.25">
      <c r="A85" s="33" t="s">
        <v>141</v>
      </c>
      <c r="B85" s="33"/>
      <c r="C85" s="33"/>
      <c r="D85" s="33"/>
      <c r="E85" s="33"/>
      <c r="F85" s="33"/>
      <c r="G85" s="33"/>
      <c r="H85" s="33"/>
      <c r="I85" s="33"/>
      <c r="J85" s="33"/>
      <c r="K85" s="33"/>
    </row>
    <row r="93" spans="1:13" ht="15" customHeight="1" x14ac:dyDescent="0.25">
      <c r="B93" s="38" t="s">
        <v>197</v>
      </c>
      <c r="C93" s="38"/>
      <c r="D93" s="38"/>
      <c r="E93" s="38"/>
      <c r="F93" s="38"/>
    </row>
    <row r="94" spans="1:13" ht="15" customHeight="1" x14ac:dyDescent="0.25">
      <c r="B94" s="39"/>
      <c r="C94" s="39"/>
      <c r="D94" s="39"/>
      <c r="E94" s="39"/>
      <c r="F94" s="39"/>
    </row>
    <row r="95" spans="1:13" ht="15" customHeight="1" x14ac:dyDescent="0.25">
      <c r="B95" s="38" t="s">
        <v>198</v>
      </c>
      <c r="C95" s="38"/>
      <c r="D95" s="38"/>
      <c r="E95" s="38"/>
      <c r="F95" s="38"/>
      <c r="G95" s="38"/>
      <c r="H95" s="38"/>
      <c r="I95" s="38"/>
      <c r="J95" s="38"/>
      <c r="K95" s="38"/>
      <c r="L95" s="38"/>
      <c r="M95" s="38"/>
    </row>
    <row r="96" spans="1:13" ht="15" customHeight="1" x14ac:dyDescent="0.25">
      <c r="B96" s="40" t="s">
        <v>199</v>
      </c>
      <c r="C96" s="41" t="s">
        <v>200</v>
      </c>
      <c r="D96" s="39" t="s">
        <v>201</v>
      </c>
      <c r="E96" s="39" t="s">
        <v>202</v>
      </c>
      <c r="F96" s="39" t="s">
        <v>203</v>
      </c>
      <c r="G96" s="39" t="s">
        <v>204</v>
      </c>
      <c r="H96" s="39" t="s">
        <v>205</v>
      </c>
      <c r="I96" s="39" t="s">
        <v>206</v>
      </c>
      <c r="J96" s="39" t="s">
        <v>207</v>
      </c>
      <c r="K96" s="39" t="s">
        <v>208</v>
      </c>
      <c r="L96" s="39" t="s">
        <v>209</v>
      </c>
      <c r="M96" s="39"/>
    </row>
    <row r="97" spans="2:13" ht="15" customHeight="1" x14ac:dyDescent="0.25">
      <c r="B97" s="38" t="s">
        <v>198</v>
      </c>
      <c r="C97" s="38"/>
      <c r="D97" s="38"/>
      <c r="E97" s="38"/>
      <c r="F97" s="38"/>
      <c r="G97" s="38"/>
      <c r="H97" s="38"/>
      <c r="I97" s="38"/>
      <c r="J97" s="38"/>
      <c r="K97" s="38"/>
      <c r="L97" s="38"/>
      <c r="M97" s="38"/>
    </row>
    <row r="98" spans="2:13" ht="15" customHeight="1" x14ac:dyDescent="0.25">
      <c r="B98" s="40">
        <v>1</v>
      </c>
      <c r="C98" s="41" t="s">
        <v>210</v>
      </c>
      <c r="D98" s="39">
        <v>692603720.38999999</v>
      </c>
      <c r="E98" s="39">
        <v>4495794941.0500002</v>
      </c>
      <c r="F98" s="39">
        <v>228089997.05000001</v>
      </c>
      <c r="G98" s="39">
        <v>1203211432.4200001</v>
      </c>
      <c r="H98" s="39">
        <v>0</v>
      </c>
      <c r="I98" s="39">
        <v>6730906.5899999999</v>
      </c>
      <c r="J98" s="39">
        <v>53726118.039999999</v>
      </c>
      <c r="K98" s="39">
        <v>-63618893.590000004</v>
      </c>
      <c r="L98" s="39">
        <v>-11142206.23</v>
      </c>
      <c r="M98" s="39"/>
    </row>
    <row r="99" spans="2:13" ht="15" customHeight="1" x14ac:dyDescent="0.25">
      <c r="B99" s="40">
        <v>2</v>
      </c>
      <c r="C99" s="41" t="s">
        <v>211</v>
      </c>
      <c r="D99" s="39">
        <v>46307680</v>
      </c>
      <c r="E99" s="39">
        <v>454218764.30000001</v>
      </c>
      <c r="F99" s="39">
        <v>0</v>
      </c>
      <c r="G99" s="39">
        <v>109229986.54000001</v>
      </c>
      <c r="H99" s="39">
        <v>0</v>
      </c>
      <c r="I99" s="39">
        <v>0</v>
      </c>
      <c r="J99" s="39">
        <v>0</v>
      </c>
      <c r="K99" s="39">
        <v>-7437025.4000000004</v>
      </c>
      <c r="L99" s="39">
        <v>-4542187.6399999997</v>
      </c>
      <c r="M99" s="39"/>
    </row>
    <row r="100" spans="2:13" ht="15" customHeight="1" x14ac:dyDescent="0.25">
      <c r="B100" s="40">
        <v>3</v>
      </c>
      <c r="C100" s="41" t="s">
        <v>212</v>
      </c>
      <c r="D100" s="39">
        <v>469560</v>
      </c>
      <c r="E100" s="39">
        <v>490835.9</v>
      </c>
      <c r="F100" s="39">
        <v>0</v>
      </c>
      <c r="G100" s="39">
        <v>0</v>
      </c>
      <c r="H100" s="39">
        <v>0</v>
      </c>
      <c r="I100" s="39">
        <v>37123.879999999997</v>
      </c>
      <c r="J100" s="39">
        <v>0</v>
      </c>
      <c r="K100" s="39">
        <v>-2045.39</v>
      </c>
      <c r="L100" s="39">
        <v>0</v>
      </c>
      <c r="M100" s="39"/>
    </row>
    <row r="101" spans="2:13" ht="15" customHeight="1" x14ac:dyDescent="0.25">
      <c r="B101" s="40">
        <v>4</v>
      </c>
      <c r="C101" s="41" t="s">
        <v>213</v>
      </c>
      <c r="D101" s="39">
        <v>0</v>
      </c>
      <c r="E101" s="39">
        <v>0</v>
      </c>
      <c r="F101" s="39">
        <v>0</v>
      </c>
      <c r="G101" s="39">
        <v>0</v>
      </c>
      <c r="H101" s="39">
        <v>0</v>
      </c>
      <c r="I101" s="39">
        <v>0</v>
      </c>
      <c r="J101" s="39">
        <v>0</v>
      </c>
      <c r="K101" s="39">
        <v>0</v>
      </c>
      <c r="L101" s="39">
        <v>0</v>
      </c>
      <c r="M101" s="39"/>
    </row>
    <row r="102" spans="2:13" ht="15" customHeight="1" x14ac:dyDescent="0.25">
      <c r="B102" s="40">
        <v>5</v>
      </c>
      <c r="C102" s="41" t="s">
        <v>214</v>
      </c>
      <c r="D102" s="39">
        <v>0</v>
      </c>
      <c r="E102" s="39">
        <v>0</v>
      </c>
      <c r="F102" s="39">
        <v>0</v>
      </c>
      <c r="G102" s="39">
        <v>0</v>
      </c>
      <c r="H102" s="39">
        <v>0</v>
      </c>
      <c r="I102" s="39">
        <v>0</v>
      </c>
      <c r="J102" s="39">
        <v>0</v>
      </c>
      <c r="K102" s="39">
        <v>0</v>
      </c>
      <c r="L102" s="39">
        <v>0</v>
      </c>
      <c r="M102" s="39"/>
    </row>
    <row r="103" spans="2:13" ht="15" customHeight="1" x14ac:dyDescent="0.25">
      <c r="B103" s="40">
        <v>6</v>
      </c>
      <c r="C103" s="41" t="s">
        <v>215</v>
      </c>
      <c r="D103" s="39">
        <v>0</v>
      </c>
      <c r="E103" s="39">
        <v>0</v>
      </c>
      <c r="F103" s="39">
        <v>0</v>
      </c>
      <c r="G103" s="39">
        <v>0</v>
      </c>
      <c r="H103" s="39">
        <v>0</v>
      </c>
      <c r="I103" s="39">
        <v>0</v>
      </c>
      <c r="J103" s="39">
        <v>0</v>
      </c>
      <c r="K103" s="39">
        <v>0</v>
      </c>
      <c r="L103" s="39">
        <v>0</v>
      </c>
      <c r="M103" s="39"/>
    </row>
    <row r="104" spans="2:13" ht="15" customHeight="1" x14ac:dyDescent="0.25">
      <c r="B104" s="40">
        <v>7</v>
      </c>
      <c r="C104" s="41" t="s">
        <v>216</v>
      </c>
      <c r="D104" s="39">
        <v>0</v>
      </c>
      <c r="E104" s="39">
        <v>0</v>
      </c>
      <c r="F104" s="39">
        <v>0</v>
      </c>
      <c r="G104" s="39">
        <v>0</v>
      </c>
      <c r="H104" s="39">
        <v>0</v>
      </c>
      <c r="I104" s="39">
        <v>0</v>
      </c>
      <c r="J104" s="39">
        <v>0</v>
      </c>
      <c r="K104" s="39">
        <v>0</v>
      </c>
      <c r="L104" s="39">
        <v>0</v>
      </c>
      <c r="M104" s="39"/>
    </row>
    <row r="105" spans="2:13" ht="15" customHeight="1" x14ac:dyDescent="0.25">
      <c r="B105" s="40">
        <v>8</v>
      </c>
      <c r="C105" s="41" t="s">
        <v>217</v>
      </c>
      <c r="D105" s="39">
        <v>0</v>
      </c>
      <c r="E105" s="39">
        <v>0</v>
      </c>
      <c r="F105" s="39">
        <v>0</v>
      </c>
      <c r="G105" s="39">
        <v>0</v>
      </c>
      <c r="H105" s="39">
        <v>0</v>
      </c>
      <c r="I105" s="39">
        <v>0</v>
      </c>
      <c r="J105" s="39">
        <v>186372.62</v>
      </c>
      <c r="K105" s="39">
        <v>0</v>
      </c>
      <c r="L105" s="39">
        <v>0</v>
      </c>
      <c r="M105" s="39"/>
    </row>
    <row r="106" spans="2:13" ht="15" customHeight="1" x14ac:dyDescent="0.25">
      <c r="B106" s="40">
        <v>9</v>
      </c>
      <c r="C106" s="41" t="s">
        <v>149</v>
      </c>
      <c r="D106" s="39">
        <v>9967895.7400000002</v>
      </c>
      <c r="E106" s="39">
        <v>0</v>
      </c>
      <c r="F106" s="39">
        <v>0</v>
      </c>
      <c r="G106" s="39">
        <v>0</v>
      </c>
      <c r="H106" s="39">
        <v>0</v>
      </c>
      <c r="I106" s="39">
        <v>0</v>
      </c>
      <c r="J106" s="39">
        <v>200288</v>
      </c>
      <c r="K106" s="39">
        <v>0</v>
      </c>
      <c r="L106" s="39">
        <v>0</v>
      </c>
      <c r="M106" s="39"/>
    </row>
    <row r="107" spans="2:13" ht="15" customHeight="1" x14ac:dyDescent="0.25">
      <c r="B107" s="40">
        <v>10</v>
      </c>
      <c r="C107" s="41" t="s">
        <v>218</v>
      </c>
      <c r="D107" s="39">
        <v>1710700</v>
      </c>
      <c r="E107" s="39">
        <v>12852778</v>
      </c>
      <c r="F107" s="39">
        <v>380456.65</v>
      </c>
      <c r="G107" s="39">
        <v>3556151.92</v>
      </c>
      <c r="H107" s="39">
        <v>0</v>
      </c>
      <c r="I107" s="39">
        <v>384611.36</v>
      </c>
      <c r="J107" s="39">
        <v>0</v>
      </c>
      <c r="K107" s="39">
        <v>-84009.48</v>
      </c>
      <c r="L107" s="39">
        <v>0</v>
      </c>
      <c r="M107" s="39"/>
    </row>
    <row r="108" spans="2:13" ht="15" customHeight="1" x14ac:dyDescent="0.25">
      <c r="B108" s="38" t="s">
        <v>198</v>
      </c>
      <c r="C108" s="38"/>
      <c r="D108" s="38"/>
      <c r="E108" s="38"/>
      <c r="F108" s="38"/>
      <c r="G108" s="38"/>
      <c r="H108" s="38"/>
      <c r="I108" s="38"/>
      <c r="J108" s="38"/>
      <c r="K108" s="38"/>
      <c r="L108" s="38"/>
      <c r="M108" s="38"/>
    </row>
    <row r="109" spans="2:13" ht="15" customHeight="1" x14ac:dyDescent="0.25">
      <c r="B109" s="42" t="s">
        <v>219</v>
      </c>
      <c r="C109" s="42"/>
      <c r="D109" s="39">
        <v>751059556.13</v>
      </c>
      <c r="E109" s="39">
        <v>4963357319.25</v>
      </c>
      <c r="F109" s="39">
        <v>228470453.69999999</v>
      </c>
      <c r="G109" s="39">
        <v>1315997570.8800001</v>
      </c>
      <c r="H109" s="39">
        <v>0</v>
      </c>
      <c r="I109" s="39">
        <v>7152641.8300000001</v>
      </c>
      <c r="J109" s="39">
        <v>54112778.659999996</v>
      </c>
      <c r="K109" s="39">
        <v>-71141973.859999999</v>
      </c>
      <c r="L109" s="39">
        <v>-15684393.869999999</v>
      </c>
      <c r="M109" s="39"/>
    </row>
    <row r="110" spans="2:13" ht="15" customHeight="1" x14ac:dyDescent="0.25">
      <c r="B110" s="38" t="s">
        <v>198</v>
      </c>
      <c r="C110" s="38"/>
      <c r="D110" s="38"/>
      <c r="E110" s="38"/>
      <c r="F110" s="38"/>
      <c r="G110" s="38"/>
      <c r="H110" s="38"/>
      <c r="I110" s="38"/>
      <c r="J110" s="38"/>
      <c r="K110" s="38"/>
      <c r="L110" s="38"/>
      <c r="M110"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L35"/>
  <sheetViews>
    <sheetView view="pageBreakPreview" zoomScale="60" zoomScaleNormal="50" workbookViewId="0">
      <selection activeCell="B44" sqref="B44"/>
    </sheetView>
  </sheetViews>
  <sheetFormatPr defaultColWidth="9.140625" defaultRowHeight="12.75" x14ac:dyDescent="0.2"/>
  <cols>
    <col min="1" max="1" width="8" style="83" customWidth="1"/>
    <col min="2" max="2" width="62.7109375" style="83" customWidth="1"/>
    <col min="3" max="3" width="22" style="83" customWidth="1"/>
    <col min="4" max="4" width="23" style="83" customWidth="1"/>
    <col min="5" max="5" width="24.42578125" style="83" customWidth="1"/>
    <col min="6" max="6" width="20.42578125" style="83" customWidth="1"/>
    <col min="7" max="7" width="25" style="83" customWidth="1"/>
    <col min="8" max="9" width="21.85546875" style="83" bestFit="1" customWidth="1"/>
    <col min="10" max="10" width="9.140625" style="83"/>
    <col min="11" max="11" width="15.28515625" style="83" bestFit="1" customWidth="1"/>
    <col min="12" max="12" width="21.85546875" style="83" bestFit="1" customWidth="1"/>
    <col min="13" max="16384" width="9.140625" style="83"/>
  </cols>
  <sheetData>
    <row r="2" spans="1:9" ht="33" x14ac:dyDescent="0.2">
      <c r="I2" s="84" t="s">
        <v>81</v>
      </c>
    </row>
    <row r="5" spans="1:9" ht="34.5" x14ac:dyDescent="0.55000000000000004">
      <c r="A5" s="330" t="s">
        <v>0</v>
      </c>
      <c r="B5" s="330"/>
      <c r="C5" s="330"/>
      <c r="D5" s="330"/>
      <c r="E5" s="330"/>
      <c r="F5" s="330"/>
      <c r="G5" s="330"/>
      <c r="H5" s="330"/>
      <c r="I5" s="330"/>
    </row>
    <row r="6" spans="1:9" ht="18" customHeight="1" x14ac:dyDescent="0.4">
      <c r="A6" s="85"/>
      <c r="B6" s="85"/>
      <c r="C6" s="85"/>
      <c r="D6" s="85"/>
      <c r="E6" s="85"/>
    </row>
    <row r="8" spans="1:9" ht="30" x14ac:dyDescent="0.2">
      <c r="A8" s="321" t="s">
        <v>80</v>
      </c>
      <c r="B8" s="321"/>
      <c r="C8" s="321"/>
      <c r="D8" s="321"/>
      <c r="E8" s="321"/>
      <c r="F8" s="321"/>
      <c r="G8" s="321"/>
      <c r="H8" s="321"/>
      <c r="I8" s="321"/>
    </row>
    <row r="10" spans="1:9" ht="30" x14ac:dyDescent="0.2">
      <c r="A10" s="321" t="s">
        <v>79</v>
      </c>
      <c r="B10" s="321"/>
      <c r="C10" s="321"/>
      <c r="D10" s="321"/>
      <c r="E10" s="321"/>
      <c r="F10" s="321"/>
      <c r="G10" s="321"/>
      <c r="H10" s="321"/>
      <c r="I10" s="321"/>
    </row>
    <row r="11" spans="1:9" ht="13.5" thickBot="1" x14ac:dyDescent="0.25"/>
    <row r="12" spans="1:9" ht="24" customHeight="1" x14ac:dyDescent="0.2">
      <c r="A12" s="86"/>
      <c r="B12" s="87"/>
      <c r="C12" s="87"/>
      <c r="D12" s="328" t="s">
        <v>16</v>
      </c>
      <c r="E12" s="328"/>
      <c r="F12" s="328" t="s">
        <v>67</v>
      </c>
      <c r="G12" s="328"/>
      <c r="H12" s="331" t="s">
        <v>17</v>
      </c>
      <c r="I12" s="329"/>
    </row>
    <row r="13" spans="1:9" ht="24" customHeight="1" x14ac:dyDescent="0.2">
      <c r="A13" s="88"/>
      <c r="B13" s="47"/>
      <c r="C13" s="47"/>
      <c r="D13" s="47" t="s">
        <v>14</v>
      </c>
      <c r="E13" s="47" t="s">
        <v>15</v>
      </c>
      <c r="F13" s="47" t="s">
        <v>14</v>
      </c>
      <c r="G13" s="47" t="s">
        <v>15</v>
      </c>
      <c r="H13" s="327" t="s">
        <v>14</v>
      </c>
      <c r="I13" s="332" t="s">
        <v>15</v>
      </c>
    </row>
    <row r="14" spans="1:9" ht="33" customHeight="1" x14ac:dyDescent="0.2">
      <c r="A14" s="88"/>
      <c r="B14" s="47"/>
      <c r="C14" s="47"/>
      <c r="D14" s="327" t="str">
        <f>+'SHEET-1'!D14:E14</f>
        <v>April, 2025 to June, 2025</v>
      </c>
      <c r="E14" s="327"/>
      <c r="F14" s="327" t="str">
        <f>+'SHEET-1'!F14:G14</f>
        <v>April, 2024 to June, 2024</v>
      </c>
      <c r="G14" s="327"/>
      <c r="H14" s="327"/>
      <c r="I14" s="332"/>
    </row>
    <row r="15" spans="1:9" ht="24" customHeight="1" x14ac:dyDescent="0.2">
      <c r="A15" s="88" t="s">
        <v>64</v>
      </c>
      <c r="B15" s="47" t="s">
        <v>77</v>
      </c>
      <c r="C15" s="47"/>
      <c r="D15" s="166"/>
      <c r="E15" s="166"/>
      <c r="F15" s="166"/>
      <c r="G15" s="166"/>
      <c r="H15" s="166"/>
      <c r="I15" s="167"/>
    </row>
    <row r="16" spans="1:9" ht="24" customHeight="1" x14ac:dyDescent="0.2">
      <c r="A16" s="88">
        <v>1</v>
      </c>
      <c r="B16" s="90" t="s">
        <v>124</v>
      </c>
      <c r="C16" s="47" t="s">
        <v>78</v>
      </c>
      <c r="D16" s="189">
        <f>ROUND(+('SHEET-3'!D15/'SHEET-1'!D22)*10,2)</f>
        <v>5.39</v>
      </c>
      <c r="E16" s="169">
        <f>ROUND(+('SHEET-3'!E15/'SHEET-1'!E22)*10,2)</f>
        <v>5.39</v>
      </c>
      <c r="F16" s="189">
        <f>ROUND(+('SHEET-3'!F15/'SHEET-1'!F22)*10,2)</f>
        <v>5.63</v>
      </c>
      <c r="G16" s="189">
        <f>ROUND(+('SHEET-3'!G15/'SHEET-1'!G22)*10,2)</f>
        <v>5.63</v>
      </c>
      <c r="H16" s="170">
        <f>(D16-F16)/F16</f>
        <v>-4.2628774422735383E-2</v>
      </c>
      <c r="I16" s="168">
        <f>(E16-G16)/G16</f>
        <v>-4.2628774422735383E-2</v>
      </c>
    </row>
    <row r="17" spans="1:12" ht="24" customHeight="1" x14ac:dyDescent="0.2">
      <c r="A17" s="88">
        <v>2</v>
      </c>
      <c r="B17" s="90" t="s">
        <v>70</v>
      </c>
      <c r="C17" s="47" t="s">
        <v>78</v>
      </c>
      <c r="D17" s="169"/>
      <c r="E17" s="169"/>
      <c r="F17" s="195"/>
      <c r="G17" s="169"/>
      <c r="H17" s="20"/>
      <c r="I17" s="181"/>
    </row>
    <row r="18" spans="1:12" ht="24" customHeight="1" x14ac:dyDescent="0.2">
      <c r="A18" s="88">
        <v>3</v>
      </c>
      <c r="B18" s="90" t="s">
        <v>71</v>
      </c>
      <c r="C18" s="47" t="s">
        <v>78</v>
      </c>
      <c r="D18" s="169"/>
      <c r="E18" s="169"/>
      <c r="F18" s="169"/>
      <c r="G18" s="169"/>
      <c r="H18" s="20"/>
      <c r="I18" s="181"/>
    </row>
    <row r="19" spans="1:12" ht="24" customHeight="1" x14ac:dyDescent="0.2">
      <c r="A19" s="88">
        <v>4</v>
      </c>
      <c r="B19" s="90" t="s">
        <v>72</v>
      </c>
      <c r="C19" s="47" t="s">
        <v>78</v>
      </c>
      <c r="D19" s="169"/>
      <c r="E19" s="169"/>
      <c r="F19" s="169"/>
      <c r="G19" s="169"/>
      <c r="H19" s="20"/>
      <c r="I19" s="181"/>
    </row>
    <row r="20" spans="1:12" ht="24" customHeight="1" x14ac:dyDescent="0.2">
      <c r="A20" s="88">
        <v>5</v>
      </c>
      <c r="B20" s="90" t="s">
        <v>73</v>
      </c>
      <c r="C20" s="47" t="s">
        <v>78</v>
      </c>
      <c r="D20" s="169"/>
      <c r="E20" s="169"/>
      <c r="F20" s="169"/>
      <c r="G20" s="169"/>
      <c r="H20" s="20"/>
      <c r="I20" s="181"/>
    </row>
    <row r="21" spans="1:12" ht="28.5" customHeight="1" x14ac:dyDescent="0.2">
      <c r="A21" s="88">
        <v>6</v>
      </c>
      <c r="B21" s="90" t="s">
        <v>229</v>
      </c>
      <c r="C21" s="47" t="s">
        <v>78</v>
      </c>
      <c r="D21" s="169">
        <f>ROUND(+('SHEET-3'!D23/'SHEET-1'!D27)*10,2)</f>
        <v>7.22</v>
      </c>
      <c r="E21" s="189">
        <f>ROUND(+('SHEET-3'!E23/'SHEET-1'!E27)*10,2)</f>
        <v>7.22</v>
      </c>
      <c r="F21" s="189">
        <f>ROUND(+('SHEET-3'!F23/'SHEET-1'!F27)*10,2)</f>
        <v>7.22</v>
      </c>
      <c r="G21" s="189">
        <f>ROUND(+('SHEET-3'!G23/'SHEET-1'!G27)*10,2)</f>
        <v>7.22</v>
      </c>
      <c r="H21" s="170">
        <f>(D21-F21)/F21</f>
        <v>0</v>
      </c>
      <c r="I21" s="168">
        <f>(E21-G21)/G21</f>
        <v>0</v>
      </c>
    </row>
    <row r="22" spans="1:12" ht="24" customHeight="1" x14ac:dyDescent="0.2">
      <c r="A22" s="88"/>
      <c r="B22" s="47"/>
      <c r="C22" s="47"/>
      <c r="D22" s="169"/>
      <c r="E22" s="169"/>
      <c r="F22" s="169"/>
      <c r="G22" s="169"/>
      <c r="H22" s="20"/>
      <c r="I22" s="181"/>
    </row>
    <row r="23" spans="1:12" ht="24" customHeight="1" x14ac:dyDescent="0.2">
      <c r="A23" s="88" t="s">
        <v>65</v>
      </c>
      <c r="B23" s="47" t="s">
        <v>107</v>
      </c>
      <c r="C23" s="47"/>
      <c r="D23" s="169"/>
      <c r="E23" s="169"/>
      <c r="F23" s="169"/>
      <c r="G23" s="169"/>
      <c r="H23" s="165"/>
      <c r="I23" s="181"/>
    </row>
    <row r="24" spans="1:12" ht="24" customHeight="1" x14ac:dyDescent="0.25">
      <c r="A24" s="88">
        <v>1</v>
      </c>
      <c r="B24" s="90" t="s">
        <v>4</v>
      </c>
      <c r="C24" s="47" t="s">
        <v>78</v>
      </c>
      <c r="D24" s="169">
        <f>ROUND(+'SHEET-5'!D32/100,2)</f>
        <v>7.66</v>
      </c>
      <c r="E24" s="189">
        <f>ROUND(+'SHEET-5'!E32/100,2)</f>
        <v>7.66</v>
      </c>
      <c r="F24" s="189">
        <f>ROUND(+'SHEET-5'!F32/100,2)</f>
        <v>7.67</v>
      </c>
      <c r="G24" s="189">
        <f>ROUND(+'SHEET-5'!G32/100,2)</f>
        <v>7.67</v>
      </c>
      <c r="H24" s="170">
        <f t="shared" ref="H24:I26" si="0">(D24-F24)/F24</f>
        <v>-1.3037809647978862E-3</v>
      </c>
      <c r="I24" s="168">
        <f t="shared" si="0"/>
        <v>-1.3037809647978862E-3</v>
      </c>
      <c r="J24" s="95"/>
      <c r="K24" s="96"/>
      <c r="L24" s="96"/>
    </row>
    <row r="25" spans="1:12" ht="24" customHeight="1" x14ac:dyDescent="0.25">
      <c r="A25" s="88">
        <v>2</v>
      </c>
      <c r="B25" s="90" t="s">
        <v>74</v>
      </c>
      <c r="C25" s="47" t="s">
        <v>78</v>
      </c>
      <c r="D25" s="169">
        <f>ROUND(+'SHEET-5'!D39/100,2)</f>
        <v>6.41</v>
      </c>
      <c r="E25" s="189">
        <f>ROUND(+'SHEET-5'!E39/100,2)</f>
        <v>6.41</v>
      </c>
      <c r="F25" s="189">
        <f>ROUND(+'SHEET-5'!F39/100,2)</f>
        <v>6.83</v>
      </c>
      <c r="G25" s="189">
        <f>ROUND(+'SHEET-5'!G39/100,2)</f>
        <v>6.83</v>
      </c>
      <c r="H25" s="170">
        <f t="shared" si="0"/>
        <v>-6.1493411420204966E-2</v>
      </c>
      <c r="I25" s="168">
        <f t="shared" si="0"/>
        <v>-6.1493411420204966E-2</v>
      </c>
      <c r="J25" s="95"/>
      <c r="K25" s="96"/>
      <c r="L25" s="96"/>
    </row>
    <row r="26" spans="1:12" ht="24" customHeight="1" x14ac:dyDescent="0.25">
      <c r="A26" s="97">
        <v>3</v>
      </c>
      <c r="B26" s="98" t="s">
        <v>75</v>
      </c>
      <c r="C26" s="47" t="s">
        <v>78</v>
      </c>
      <c r="D26" s="164">
        <f>ROUND(+'SHEET-5'!D40/100,2)</f>
        <v>6.97</v>
      </c>
      <c r="E26" s="188">
        <f>ROUND(+'SHEET-5'!E40/100,2)</f>
        <v>6.97</v>
      </c>
      <c r="F26" s="188">
        <f>ROUND(+'SHEET-5'!F40/100,2)</f>
        <v>7.2</v>
      </c>
      <c r="G26" s="188">
        <f>ROUND(+'SHEET-5'!G40/100,2)</f>
        <v>7.2</v>
      </c>
      <c r="H26" s="170">
        <f t="shared" si="0"/>
        <v>-3.1944444444444504E-2</v>
      </c>
      <c r="I26" s="168">
        <f t="shared" si="0"/>
        <v>-3.1944444444444504E-2</v>
      </c>
      <c r="K26" s="96"/>
      <c r="L26" s="96"/>
    </row>
    <row r="27" spans="1:12" ht="24" customHeight="1" x14ac:dyDescent="0.2">
      <c r="A27" s="97"/>
      <c r="B27" s="98"/>
      <c r="C27" s="89"/>
      <c r="D27" s="164"/>
      <c r="E27" s="164"/>
      <c r="F27" s="164"/>
      <c r="G27" s="164"/>
      <c r="H27" s="51"/>
      <c r="I27" s="99"/>
    </row>
    <row r="28" spans="1:12" ht="24" customHeight="1" thickBot="1" x14ac:dyDescent="0.25">
      <c r="A28" s="92"/>
      <c r="B28" s="93" t="s">
        <v>76</v>
      </c>
      <c r="C28" s="21"/>
      <c r="D28" s="100"/>
      <c r="E28" s="100"/>
      <c r="F28" s="100"/>
      <c r="G28" s="100"/>
      <c r="H28" s="101"/>
      <c r="I28" s="102"/>
    </row>
    <row r="30" spans="1:12" ht="15.75" x14ac:dyDescent="0.2">
      <c r="F30" s="103"/>
      <c r="G30" s="103"/>
      <c r="H30" s="103"/>
    </row>
    <row r="35" spans="1:2" ht="12.75" customHeight="1" x14ac:dyDescent="0.2">
      <c r="A35" s="317" t="s">
        <v>234</v>
      </c>
      <c r="B35" s="317"/>
    </row>
  </sheetData>
  <mergeCells count="11">
    <mergeCell ref="A5:I5"/>
    <mergeCell ref="A35:B35"/>
    <mergeCell ref="H12:I12"/>
    <mergeCell ref="H13:H14"/>
    <mergeCell ref="I13:I14"/>
    <mergeCell ref="D14:E14"/>
    <mergeCell ref="D12:E12"/>
    <mergeCell ref="F12:G12"/>
    <mergeCell ref="F14:G14"/>
    <mergeCell ref="A10:I10"/>
    <mergeCell ref="A8:I8"/>
  </mergeCells>
  <phoneticPr fontId="3" type="noConversion"/>
  <printOptions horizontalCentered="1" verticalCentered="1"/>
  <pageMargins left="0.5" right="0.25" top="1.25" bottom="0.25" header="0.5" footer="0.5"/>
  <pageSetup paperSize="9" scale="60"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M62"/>
  <sheetViews>
    <sheetView view="pageBreakPreview" topLeftCell="A13" zoomScale="60" zoomScaleNormal="60" workbookViewId="0">
      <selection activeCell="F31" sqref="F31"/>
    </sheetView>
  </sheetViews>
  <sheetFormatPr defaultColWidth="9.140625" defaultRowHeight="12.75" x14ac:dyDescent="0.2"/>
  <cols>
    <col min="1" max="1" width="8" style="83" customWidth="1"/>
    <col min="2" max="2" width="76.42578125" style="83" customWidth="1"/>
    <col min="3" max="3" width="22" style="83" customWidth="1"/>
    <col min="4" max="4" width="25" style="83" customWidth="1"/>
    <col min="5" max="5" width="23.5703125" style="83" customWidth="1"/>
    <col min="6" max="6" width="24.42578125" style="83" customWidth="1"/>
    <col min="7" max="7" width="23.5703125" style="83" customWidth="1"/>
    <col min="8" max="8" width="19.5703125" style="83" customWidth="1"/>
    <col min="9" max="9" width="21.28515625" style="83" customWidth="1"/>
    <col min="10" max="10" width="9.85546875" style="83" bestFit="1" customWidth="1"/>
    <col min="11" max="11" width="9.140625" style="83"/>
    <col min="12" max="13" width="15.85546875" style="83" bestFit="1" customWidth="1"/>
    <col min="14" max="16384" width="9.140625" style="83"/>
  </cols>
  <sheetData>
    <row r="2" spans="1:10" ht="30" x14ac:dyDescent="0.2">
      <c r="I2" s="104" t="s">
        <v>44</v>
      </c>
    </row>
    <row r="5" spans="1:10" ht="30" x14ac:dyDescent="0.45">
      <c r="A5" s="333" t="s">
        <v>0</v>
      </c>
      <c r="B5" s="333"/>
      <c r="C5" s="333"/>
      <c r="D5" s="333"/>
      <c r="E5" s="333"/>
      <c r="F5" s="333"/>
      <c r="G5" s="333"/>
      <c r="H5" s="333"/>
      <c r="I5" s="333"/>
    </row>
    <row r="6" spans="1:10" ht="18" customHeight="1" x14ac:dyDescent="0.4">
      <c r="A6" s="85"/>
      <c r="B6" s="85"/>
      <c r="C6" s="85"/>
      <c r="D6" s="85"/>
      <c r="E6" s="85"/>
    </row>
    <row r="8" spans="1:10" ht="27.75" x14ac:dyDescent="0.2">
      <c r="A8" s="334" t="s">
        <v>43</v>
      </c>
      <c r="B8" s="334"/>
      <c r="C8" s="334"/>
      <c r="D8" s="334"/>
      <c r="E8" s="334"/>
      <c r="F8" s="334"/>
      <c r="G8" s="334"/>
      <c r="H8" s="334"/>
      <c r="I8" s="334"/>
    </row>
    <row r="10" spans="1:10" ht="27.75" x14ac:dyDescent="0.2">
      <c r="A10" s="334" t="s">
        <v>42</v>
      </c>
      <c r="B10" s="334"/>
      <c r="C10" s="334"/>
      <c r="D10" s="334"/>
      <c r="E10" s="334"/>
      <c r="F10" s="334"/>
      <c r="G10" s="334"/>
      <c r="H10" s="334"/>
      <c r="I10" s="334"/>
    </row>
    <row r="11" spans="1:10" ht="13.5" thickBot="1" x14ac:dyDescent="0.25"/>
    <row r="12" spans="1:10" ht="21.6" customHeight="1" x14ac:dyDescent="0.2">
      <c r="A12" s="86"/>
      <c r="B12" s="87"/>
      <c r="C12" s="87"/>
      <c r="D12" s="328" t="s">
        <v>106</v>
      </c>
      <c r="E12" s="328"/>
      <c r="F12" s="328" t="s">
        <v>67</v>
      </c>
      <c r="G12" s="328"/>
      <c r="H12" s="328" t="s">
        <v>17</v>
      </c>
      <c r="I12" s="329"/>
    </row>
    <row r="13" spans="1:10" ht="21.6" customHeight="1" x14ac:dyDescent="0.2">
      <c r="A13" s="88"/>
      <c r="B13" s="47"/>
      <c r="C13" s="47"/>
      <c r="D13" s="47" t="s">
        <v>14</v>
      </c>
      <c r="E13" s="47" t="s">
        <v>15</v>
      </c>
      <c r="F13" s="47" t="s">
        <v>14</v>
      </c>
      <c r="G13" s="47" t="s">
        <v>15</v>
      </c>
      <c r="H13" s="327" t="s">
        <v>14</v>
      </c>
      <c r="I13" s="322" t="s">
        <v>15</v>
      </c>
    </row>
    <row r="14" spans="1:10" ht="33" customHeight="1" x14ac:dyDescent="0.2">
      <c r="A14" s="88"/>
      <c r="B14" s="47"/>
      <c r="C14" s="47"/>
      <c r="D14" s="327" t="str">
        <f>+'SHEET-2'!D14:E14</f>
        <v>April, 2025 to June, 2025</v>
      </c>
      <c r="E14" s="327"/>
      <c r="F14" s="327" t="str">
        <f>+'SHEET-2'!F14:G14</f>
        <v>April, 2024 to June, 2024</v>
      </c>
      <c r="G14" s="327"/>
      <c r="H14" s="318"/>
      <c r="I14" s="322"/>
    </row>
    <row r="15" spans="1:10" ht="24" customHeight="1" x14ac:dyDescent="0.25">
      <c r="A15" s="88">
        <v>1</v>
      </c>
      <c r="B15" s="90" t="s">
        <v>126</v>
      </c>
      <c r="C15" s="47" t="s">
        <v>13</v>
      </c>
      <c r="D15" s="282">
        <f>+E15</f>
        <v>2316.04</v>
      </c>
      <c r="E15" s="282">
        <v>2316.04</v>
      </c>
      <c r="F15" s="282">
        <f>+G15</f>
        <v>2444.31</v>
      </c>
      <c r="G15" s="282">
        <v>2444.31</v>
      </c>
      <c r="H15" s="170">
        <f t="shared" ref="H15:I20" si="0">(D15-F15)/F15</f>
        <v>-5.247697714283376E-2</v>
      </c>
      <c r="I15" s="177">
        <f t="shared" si="0"/>
        <v>-5.247697714283376E-2</v>
      </c>
      <c r="J15" s="197"/>
    </row>
    <row r="16" spans="1:10" ht="24" customHeight="1" x14ac:dyDescent="0.25">
      <c r="A16" s="88">
        <v>2</v>
      </c>
      <c r="B16" s="90" t="s">
        <v>25</v>
      </c>
      <c r="C16" s="47" t="s">
        <v>13</v>
      </c>
      <c r="D16" s="282">
        <f>+'SHEET-7'!C23</f>
        <v>185.84</v>
      </c>
      <c r="E16" s="282">
        <f>+D16</f>
        <v>185.84</v>
      </c>
      <c r="F16" s="282">
        <f>+'SHEET-7'!D23</f>
        <v>163.80000000000001</v>
      </c>
      <c r="G16" s="282">
        <f>+F16</f>
        <v>163.80000000000001</v>
      </c>
      <c r="H16" s="170">
        <f t="shared" si="0"/>
        <v>0.13455433455433449</v>
      </c>
      <c r="I16" s="177">
        <f t="shared" si="0"/>
        <v>0.13455433455433449</v>
      </c>
      <c r="J16" s="197"/>
    </row>
    <row r="17" spans="1:13" ht="24" customHeight="1" x14ac:dyDescent="0.25">
      <c r="A17" s="88">
        <v>3</v>
      </c>
      <c r="B17" s="90" t="s">
        <v>26</v>
      </c>
      <c r="C17" s="47" t="s">
        <v>13</v>
      </c>
      <c r="D17" s="282">
        <f>+'SHEET-7'!C29</f>
        <v>25.07</v>
      </c>
      <c r="E17" s="282">
        <f t="shared" ref="E17:G22" si="1">+D17</f>
        <v>25.07</v>
      </c>
      <c r="F17" s="282">
        <f>+'SHEET-7'!D29</f>
        <v>24.08</v>
      </c>
      <c r="G17" s="282">
        <f t="shared" si="1"/>
        <v>24.08</v>
      </c>
      <c r="H17" s="170">
        <f t="shared" si="0"/>
        <v>4.1112956810631318E-2</v>
      </c>
      <c r="I17" s="177">
        <f t="shared" si="0"/>
        <v>4.1112956810631318E-2</v>
      </c>
      <c r="J17" s="197"/>
    </row>
    <row r="18" spans="1:13" ht="24" customHeight="1" x14ac:dyDescent="0.3">
      <c r="A18" s="88">
        <v>4</v>
      </c>
      <c r="B18" s="90" t="s">
        <v>27</v>
      </c>
      <c r="C18" s="47" t="s">
        <v>13</v>
      </c>
      <c r="D18" s="282">
        <f>+'SHEET-7'!C24</f>
        <v>44.54</v>
      </c>
      <c r="E18" s="282">
        <f t="shared" si="1"/>
        <v>44.54</v>
      </c>
      <c r="F18" s="282">
        <f>+'SHEET-7'!D24</f>
        <v>30.79</v>
      </c>
      <c r="G18" s="282">
        <f t="shared" si="1"/>
        <v>30.79</v>
      </c>
      <c r="H18" s="170">
        <f t="shared" si="0"/>
        <v>0.4465735628450796</v>
      </c>
      <c r="I18" s="177">
        <f>(E18-G18)/G18</f>
        <v>0.4465735628450796</v>
      </c>
      <c r="J18" s="197"/>
      <c r="L18" s="105"/>
      <c r="M18" s="105"/>
    </row>
    <row r="19" spans="1:13" ht="24" customHeight="1" x14ac:dyDescent="0.3">
      <c r="A19" s="88">
        <v>5</v>
      </c>
      <c r="B19" s="90" t="s">
        <v>28</v>
      </c>
      <c r="C19" s="47" t="s">
        <v>13</v>
      </c>
      <c r="D19" s="282">
        <f>+'SHEET-7'!C28</f>
        <v>83.6</v>
      </c>
      <c r="E19" s="282">
        <f t="shared" si="1"/>
        <v>83.6</v>
      </c>
      <c r="F19" s="282">
        <f>+'SHEET-7'!D28</f>
        <v>82.62</v>
      </c>
      <c r="G19" s="282">
        <f t="shared" si="1"/>
        <v>82.62</v>
      </c>
      <c r="H19" s="170">
        <f t="shared" si="0"/>
        <v>1.1861534737351607E-2</v>
      </c>
      <c r="I19" s="177">
        <f>(E19-G19)/G19</f>
        <v>1.1861534737351607E-2</v>
      </c>
      <c r="J19" s="197"/>
      <c r="L19" s="106"/>
      <c r="M19" s="106"/>
    </row>
    <row r="20" spans="1:13" ht="24" customHeight="1" x14ac:dyDescent="0.3">
      <c r="A20" s="88">
        <v>6</v>
      </c>
      <c r="B20" s="90" t="s">
        <v>29</v>
      </c>
      <c r="C20" s="47" t="s">
        <v>13</v>
      </c>
      <c r="D20" s="282">
        <f>+'SHEET-7'!C25</f>
        <v>37.04</v>
      </c>
      <c r="E20" s="282">
        <f t="shared" si="1"/>
        <v>37.04</v>
      </c>
      <c r="F20" s="282">
        <f>+'SHEET-7'!D25</f>
        <v>29.03</v>
      </c>
      <c r="G20" s="282">
        <f t="shared" si="1"/>
        <v>29.03</v>
      </c>
      <c r="H20" s="178">
        <f t="shared" si="0"/>
        <v>0.27592146055804334</v>
      </c>
      <c r="I20" s="179">
        <f>(E20-G20)/G20</f>
        <v>0.27592146055804334</v>
      </c>
      <c r="J20" s="197"/>
      <c r="L20" s="106"/>
      <c r="M20" s="106"/>
    </row>
    <row r="21" spans="1:13" ht="24" customHeight="1" x14ac:dyDescent="0.3">
      <c r="A21" s="88" t="s">
        <v>117</v>
      </c>
      <c r="B21" s="90" t="s">
        <v>118</v>
      </c>
      <c r="C21" s="47" t="s">
        <v>13</v>
      </c>
      <c r="D21" s="282">
        <f>+'SHEET-7'!C32</f>
        <v>0</v>
      </c>
      <c r="E21" s="282">
        <f t="shared" si="1"/>
        <v>0</v>
      </c>
      <c r="F21" s="282">
        <f>+'SHEET-7'!D32</f>
        <v>0</v>
      </c>
      <c r="G21" s="282">
        <f t="shared" si="1"/>
        <v>0</v>
      </c>
      <c r="H21" s="178">
        <v>0</v>
      </c>
      <c r="I21" s="179">
        <v>0</v>
      </c>
      <c r="J21" s="197"/>
      <c r="L21" s="106"/>
      <c r="M21" s="106"/>
    </row>
    <row r="22" spans="1:13" ht="24" customHeight="1" x14ac:dyDescent="0.3">
      <c r="A22" s="88">
        <v>7</v>
      </c>
      <c r="B22" s="90" t="s">
        <v>125</v>
      </c>
      <c r="C22" s="47" t="s">
        <v>13</v>
      </c>
      <c r="D22" s="282">
        <f>+'SHEET-7'!C26</f>
        <v>6.16</v>
      </c>
      <c r="E22" s="282">
        <f t="shared" si="1"/>
        <v>6.16</v>
      </c>
      <c r="F22" s="282">
        <f>+'SHEET-7'!D26</f>
        <v>10.33</v>
      </c>
      <c r="G22" s="282">
        <f t="shared" si="1"/>
        <v>10.33</v>
      </c>
      <c r="H22" s="178">
        <f t="shared" ref="H22" si="2">(D22-F22)/F22</f>
        <v>-0.40367860600193611</v>
      </c>
      <c r="I22" s="179">
        <f t="shared" ref="I22" si="3">(E22-G22)/G22</f>
        <v>-0.40367860600193611</v>
      </c>
      <c r="J22" s="197"/>
      <c r="L22" s="106"/>
      <c r="M22" s="106"/>
    </row>
    <row r="23" spans="1:13" ht="24" customHeight="1" x14ac:dyDescent="0.2">
      <c r="A23" s="88">
        <v>8</v>
      </c>
      <c r="B23" s="90" t="s">
        <v>30</v>
      </c>
      <c r="C23" s="47" t="s">
        <v>13</v>
      </c>
      <c r="D23" s="287">
        <f>+SUM(D15:D22)</f>
        <v>2698.29</v>
      </c>
      <c r="E23" s="287">
        <f>+SUM(E15:E22)</f>
        <v>2698.29</v>
      </c>
      <c r="F23" s="287">
        <f>+SUM(F15:F22)</f>
        <v>2784.96</v>
      </c>
      <c r="G23" s="287">
        <f>+SUM(G15:G22)</f>
        <v>2784.96</v>
      </c>
      <c r="H23" s="170">
        <f t="shared" ref="H23:I27" si="4">(D23-F23)/F23</f>
        <v>-3.1120734229576032E-2</v>
      </c>
      <c r="I23" s="177">
        <f t="shared" si="4"/>
        <v>-3.1120734229576032E-2</v>
      </c>
      <c r="J23" s="95"/>
    </row>
    <row r="24" spans="1:13" ht="24" customHeight="1" x14ac:dyDescent="0.2">
      <c r="A24" s="88">
        <v>9</v>
      </c>
      <c r="B24" s="90" t="s">
        <v>31</v>
      </c>
      <c r="C24" s="47" t="s">
        <v>13</v>
      </c>
      <c r="D24" s="282">
        <f>+E24</f>
        <v>332.67</v>
      </c>
      <c r="E24" s="282">
        <v>332.67</v>
      </c>
      <c r="F24" s="282">
        <v>101.12</v>
      </c>
      <c r="G24" s="282">
        <v>101.12</v>
      </c>
      <c r="H24" s="170">
        <f t="shared" si="4"/>
        <v>2.2898536392405062</v>
      </c>
      <c r="I24" s="177">
        <f t="shared" si="4"/>
        <v>2.2898536392405062</v>
      </c>
    </row>
    <row r="25" spans="1:13" ht="24" customHeight="1" x14ac:dyDescent="0.2">
      <c r="A25" s="88">
        <v>10</v>
      </c>
      <c r="B25" s="90" t="s">
        <v>32</v>
      </c>
      <c r="C25" s="47" t="s">
        <v>13</v>
      </c>
      <c r="D25" s="282">
        <v>0</v>
      </c>
      <c r="E25" s="282">
        <f t="shared" ref="E25:E30" si="5">+D25</f>
        <v>0</v>
      </c>
      <c r="F25" s="282">
        <v>0</v>
      </c>
      <c r="G25" s="282">
        <f>+F25</f>
        <v>0</v>
      </c>
      <c r="H25" s="206">
        <v>0</v>
      </c>
      <c r="I25" s="177">
        <v>0</v>
      </c>
    </row>
    <row r="26" spans="1:13" ht="24" customHeight="1" x14ac:dyDescent="0.2">
      <c r="A26" s="88">
        <v>11</v>
      </c>
      <c r="B26" s="90" t="s">
        <v>88</v>
      </c>
      <c r="C26" s="47" t="s">
        <v>13</v>
      </c>
      <c r="D26" s="282">
        <f>+'SHEET-7'!C14</f>
        <v>66.650000000000006</v>
      </c>
      <c r="E26" s="282">
        <f t="shared" si="5"/>
        <v>66.650000000000006</v>
      </c>
      <c r="F26" s="282">
        <f>+'SHEET-7'!D14</f>
        <v>62.15</v>
      </c>
      <c r="G26" s="282">
        <f>+F26</f>
        <v>62.15</v>
      </c>
      <c r="H26" s="170">
        <f t="shared" si="4"/>
        <v>7.2405470635559244E-2</v>
      </c>
      <c r="I26" s="177">
        <f t="shared" si="4"/>
        <v>7.2405470635559244E-2</v>
      </c>
    </row>
    <row r="27" spans="1:13" ht="24" customHeight="1" x14ac:dyDescent="0.2">
      <c r="A27" s="88">
        <v>12</v>
      </c>
      <c r="B27" s="90" t="s">
        <v>230</v>
      </c>
      <c r="C27" s="47" t="s">
        <v>13</v>
      </c>
      <c r="D27" s="282">
        <v>0</v>
      </c>
      <c r="E27" s="282">
        <f t="shared" si="5"/>
        <v>0</v>
      </c>
      <c r="F27" s="282">
        <v>0</v>
      </c>
      <c r="G27" s="282">
        <f>+F27</f>
        <v>0</v>
      </c>
      <c r="H27" s="206" t="e">
        <f t="shared" si="4"/>
        <v>#DIV/0!</v>
      </c>
      <c r="I27" s="177" t="e">
        <f t="shared" si="4"/>
        <v>#DIV/0!</v>
      </c>
    </row>
    <row r="28" spans="1:13" ht="24" customHeight="1" x14ac:dyDescent="0.2">
      <c r="A28" s="88">
        <v>13</v>
      </c>
      <c r="B28" s="90" t="s">
        <v>108</v>
      </c>
      <c r="C28" s="47" t="s">
        <v>13</v>
      </c>
      <c r="D28" s="282">
        <f>+'SHEET-7'!C11</f>
        <v>2630.44</v>
      </c>
      <c r="E28" s="282">
        <f t="shared" si="5"/>
        <v>2630.44</v>
      </c>
      <c r="F28" s="282">
        <f>+'SHEET-7'!D11</f>
        <v>2793.3</v>
      </c>
      <c r="G28" s="282">
        <f>+F28</f>
        <v>2793.3</v>
      </c>
      <c r="H28" s="170">
        <f t="shared" ref="H28:I30" si="6">(D28-F28)/F28</f>
        <v>-5.8303798374682317E-2</v>
      </c>
      <c r="I28" s="168">
        <f t="shared" si="6"/>
        <v>-5.8303798374682317E-2</v>
      </c>
    </row>
    <row r="29" spans="1:13" ht="24" customHeight="1" x14ac:dyDescent="0.2">
      <c r="A29" s="88">
        <v>14</v>
      </c>
      <c r="B29" s="90" t="s">
        <v>33</v>
      </c>
      <c r="C29" s="47" t="s">
        <v>13</v>
      </c>
      <c r="D29" s="282">
        <f>+'SHEET-7'!C13</f>
        <v>16.649999999999999</v>
      </c>
      <c r="E29" s="282">
        <f t="shared" si="5"/>
        <v>16.649999999999999</v>
      </c>
      <c r="F29" s="282">
        <f>+'SHEET-7'!D13</f>
        <v>17.149999999999999</v>
      </c>
      <c r="G29" s="282">
        <f t="shared" ref="G29:G30" si="7">+F29</f>
        <v>17.149999999999999</v>
      </c>
      <c r="H29" s="170">
        <f t="shared" si="6"/>
        <v>-2.915451895043732E-2</v>
      </c>
      <c r="I29" s="168">
        <f t="shared" si="6"/>
        <v>-2.915451895043732E-2</v>
      </c>
    </row>
    <row r="30" spans="1:13" ht="24" customHeight="1" x14ac:dyDescent="0.2">
      <c r="A30" s="88">
        <v>15</v>
      </c>
      <c r="B30" s="90" t="s">
        <v>225</v>
      </c>
      <c r="C30" s="47" t="s">
        <v>13</v>
      </c>
      <c r="D30" s="282">
        <f>+'SHEET-7'!C12</f>
        <v>71.97</v>
      </c>
      <c r="E30" s="282">
        <f t="shared" si="5"/>
        <v>71.97</v>
      </c>
      <c r="F30" s="282">
        <f>+'SHEET-7'!D12</f>
        <v>41.58</v>
      </c>
      <c r="G30" s="282">
        <f t="shared" si="7"/>
        <v>41.58</v>
      </c>
      <c r="H30" s="170">
        <f t="shared" si="6"/>
        <v>0.73088023088023091</v>
      </c>
      <c r="I30" s="168">
        <f t="shared" si="6"/>
        <v>0.73088023088023091</v>
      </c>
    </row>
    <row r="31" spans="1:13" ht="24" customHeight="1" x14ac:dyDescent="0.2">
      <c r="A31" s="88">
        <v>16</v>
      </c>
      <c r="B31" s="90" t="s">
        <v>34</v>
      </c>
      <c r="C31" s="47"/>
      <c r="D31" s="282"/>
      <c r="E31" s="282"/>
      <c r="F31" s="282"/>
      <c r="G31" s="282"/>
      <c r="H31" s="20"/>
      <c r="I31" s="180"/>
    </row>
    <row r="32" spans="1:13" ht="24" customHeight="1" x14ac:dyDescent="0.2">
      <c r="A32" s="88">
        <v>17</v>
      </c>
      <c r="B32" s="90" t="s">
        <v>119</v>
      </c>
      <c r="C32" s="47" t="s">
        <v>35</v>
      </c>
      <c r="D32" s="286">
        <f>D15/D23</f>
        <v>0.85833620552275702</v>
      </c>
      <c r="E32" s="286">
        <f>E15/E23</f>
        <v>0.85833620552275702</v>
      </c>
      <c r="F32" s="286">
        <f>F15/F23</f>
        <v>0.87768226473629785</v>
      </c>
      <c r="G32" s="286">
        <f>G15/G23</f>
        <v>0.87768226473629785</v>
      </c>
      <c r="H32" s="170">
        <f>D32-F32</f>
        <v>-1.9346059213540823E-2</v>
      </c>
      <c r="I32" s="170">
        <f>E32-G32</f>
        <v>-1.9346059213540823E-2</v>
      </c>
    </row>
    <row r="33" spans="1:9" ht="24" customHeight="1" thickBot="1" x14ac:dyDescent="0.25">
      <c r="A33" s="92"/>
      <c r="B33" s="93"/>
      <c r="C33" s="21"/>
      <c r="D33" s="21"/>
      <c r="E33" s="21"/>
      <c r="F33" s="21"/>
      <c r="G33" s="21"/>
      <c r="H33" s="154"/>
      <c r="I33" s="155"/>
    </row>
    <row r="37" spans="1:9" ht="12.75" customHeight="1" x14ac:dyDescent="0.2">
      <c r="A37" s="317" t="s">
        <v>234</v>
      </c>
      <c r="B37" s="317"/>
    </row>
    <row r="52" spans="4:8" ht="23.25" x14ac:dyDescent="0.35">
      <c r="D52" s="107">
        <f>3+0.58+0.94</f>
        <v>4.5199999999999996</v>
      </c>
      <c r="E52" s="107">
        <v>30066980.798</v>
      </c>
      <c r="F52" s="83">
        <v>5786401.75</v>
      </c>
      <c r="G52" s="108">
        <v>9381444.3800000008</v>
      </c>
      <c r="H52" s="83">
        <v>87524122.379999995</v>
      </c>
    </row>
    <row r="53" spans="4:8" ht="23.25" x14ac:dyDescent="0.35">
      <c r="D53" s="109"/>
      <c r="E53" s="109">
        <f>E52/10^7</f>
        <v>3.0066980798</v>
      </c>
      <c r="F53" s="109">
        <f t="shared" ref="F53:H53" si="8">F52/10^7</f>
        <v>0.57864017499999998</v>
      </c>
      <c r="G53" s="109">
        <f t="shared" si="8"/>
        <v>0.93814443800000014</v>
      </c>
      <c r="H53" s="109">
        <f t="shared" si="8"/>
        <v>8.7524122379999998</v>
      </c>
    </row>
    <row r="54" spans="4:8" ht="23.25" x14ac:dyDescent="0.35">
      <c r="D54" s="109"/>
      <c r="E54" s="109"/>
    </row>
    <row r="55" spans="4:8" ht="23.25" x14ac:dyDescent="0.35">
      <c r="D55" s="109"/>
      <c r="E55" s="109"/>
    </row>
    <row r="56" spans="4:8" ht="23.25" x14ac:dyDescent="0.35">
      <c r="D56" s="109"/>
      <c r="E56" s="109"/>
    </row>
    <row r="57" spans="4:8" ht="23.25" x14ac:dyDescent="0.35">
      <c r="D57" s="109"/>
      <c r="E57" s="109"/>
    </row>
    <row r="58" spans="4:8" ht="23.25" x14ac:dyDescent="0.35">
      <c r="D58" s="109"/>
      <c r="E58" s="109"/>
    </row>
    <row r="59" spans="4:8" ht="23.25" x14ac:dyDescent="0.35">
      <c r="D59" s="109"/>
      <c r="E59" s="109"/>
    </row>
    <row r="61" spans="4:8" ht="23.25" x14ac:dyDescent="0.35">
      <c r="D61" s="109">
        <v>0.64</v>
      </c>
    </row>
    <row r="62" spans="4:8" ht="23.25" x14ac:dyDescent="0.35">
      <c r="D62" s="109">
        <f>SUM(D59:D61)</f>
        <v>0.64</v>
      </c>
    </row>
  </sheetData>
  <mergeCells count="11">
    <mergeCell ref="F14:G14"/>
    <mergeCell ref="A5:I5"/>
    <mergeCell ref="A8:I8"/>
    <mergeCell ref="A10:I10"/>
    <mergeCell ref="A37:B37"/>
    <mergeCell ref="H12:I12"/>
    <mergeCell ref="H13:H14"/>
    <mergeCell ref="I13:I14"/>
    <mergeCell ref="D14:E14"/>
    <mergeCell ref="D12:E12"/>
    <mergeCell ref="F12:G12"/>
  </mergeCells>
  <phoneticPr fontId="3" type="noConversion"/>
  <printOptions horizontalCentered="1" verticalCentered="1"/>
  <pageMargins left="0.25" right="0.25" top="1" bottom="0.25" header="0.5" footer="0.5"/>
  <pageSetup paperSize="9" scale="59"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N68"/>
  <sheetViews>
    <sheetView view="pageBreakPreview" topLeftCell="A13" zoomScale="60" zoomScaleNormal="60" workbookViewId="0">
      <selection activeCell="E32" sqref="E32"/>
    </sheetView>
  </sheetViews>
  <sheetFormatPr defaultColWidth="9.140625" defaultRowHeight="12.75" x14ac:dyDescent="0.2"/>
  <cols>
    <col min="1" max="1" width="8" style="56" customWidth="1"/>
    <col min="2" max="2" width="77.5703125" style="56" customWidth="1"/>
    <col min="3" max="3" width="17" style="56" customWidth="1"/>
    <col min="4" max="4" width="24.42578125" style="56" customWidth="1"/>
    <col min="5" max="5" width="25.5703125" style="56" customWidth="1"/>
    <col min="6" max="6" width="23.85546875" style="56" customWidth="1"/>
    <col min="7" max="7" width="25.85546875" style="56" customWidth="1"/>
    <col min="8" max="8" width="19.42578125" style="56" customWidth="1"/>
    <col min="9" max="9" width="20.42578125" style="56" customWidth="1"/>
    <col min="10" max="12" width="9.140625" style="56"/>
    <col min="13" max="13" width="15.85546875" style="56" bestFit="1" customWidth="1"/>
    <col min="14" max="14" width="24.7109375" style="56" bestFit="1" customWidth="1"/>
    <col min="15" max="16384" width="9.140625" style="56"/>
  </cols>
  <sheetData>
    <row r="2" spans="1:9" ht="33" x14ac:dyDescent="0.2">
      <c r="I2" s="57" t="s">
        <v>226</v>
      </c>
    </row>
    <row r="5" spans="1:9" ht="30" x14ac:dyDescent="0.45">
      <c r="A5" s="335" t="s">
        <v>0</v>
      </c>
      <c r="B5" s="335"/>
      <c r="C5" s="335"/>
      <c r="D5" s="335"/>
      <c r="E5" s="335"/>
      <c r="F5" s="335"/>
      <c r="G5" s="335"/>
      <c r="H5" s="335"/>
      <c r="I5" s="335"/>
    </row>
    <row r="7" spans="1:9" ht="27.75" x14ac:dyDescent="0.2">
      <c r="A7" s="346" t="s">
        <v>20</v>
      </c>
      <c r="B7" s="346"/>
      <c r="C7" s="346"/>
      <c r="D7" s="346"/>
      <c r="E7" s="346"/>
      <c r="F7" s="346"/>
      <c r="G7" s="346"/>
      <c r="H7" s="346"/>
      <c r="I7" s="346"/>
    </row>
    <row r="9" spans="1:9" ht="27.75" x14ac:dyDescent="0.2">
      <c r="A9" s="346" t="s">
        <v>24</v>
      </c>
      <c r="B9" s="346"/>
      <c r="C9" s="346"/>
      <c r="D9" s="346"/>
      <c r="E9" s="346"/>
      <c r="F9" s="346"/>
      <c r="G9" s="346"/>
      <c r="H9" s="346"/>
      <c r="I9" s="346"/>
    </row>
    <row r="10" spans="1:9" ht="13.5" thickBot="1" x14ac:dyDescent="0.25"/>
    <row r="11" spans="1:9" ht="21.6" customHeight="1" x14ac:dyDescent="0.2">
      <c r="A11" s="58"/>
      <c r="B11" s="59"/>
      <c r="C11" s="59"/>
      <c r="D11" s="349" t="s">
        <v>16</v>
      </c>
      <c r="E11" s="349"/>
      <c r="F11" s="349" t="s">
        <v>67</v>
      </c>
      <c r="G11" s="349"/>
      <c r="H11" s="349" t="s">
        <v>17</v>
      </c>
      <c r="I11" s="350"/>
    </row>
    <row r="12" spans="1:9" ht="21.6" customHeight="1" x14ac:dyDescent="0.2">
      <c r="A12" s="60"/>
      <c r="B12" s="52"/>
      <c r="C12" s="52"/>
      <c r="D12" s="52" t="s">
        <v>14</v>
      </c>
      <c r="E12" s="52" t="s">
        <v>15</v>
      </c>
      <c r="F12" s="52" t="s">
        <v>14</v>
      </c>
      <c r="G12" s="52" t="s">
        <v>15</v>
      </c>
      <c r="H12" s="351" t="s">
        <v>14</v>
      </c>
      <c r="I12" s="352" t="s">
        <v>15</v>
      </c>
    </row>
    <row r="13" spans="1:9" ht="21.6" customHeight="1" x14ac:dyDescent="0.2">
      <c r="A13" s="60" t="s">
        <v>39</v>
      </c>
      <c r="B13" s="52" t="s">
        <v>101</v>
      </c>
      <c r="C13" s="52"/>
      <c r="D13" s="327" t="str">
        <f>+'SHEET-3'!D14:E14</f>
        <v>April, 2025 to June, 2025</v>
      </c>
      <c r="E13" s="327"/>
      <c r="F13" s="327" t="str">
        <f>+'SHEET-3'!F14:G14</f>
        <v>April, 2024 to June, 2024</v>
      </c>
      <c r="G13" s="327"/>
      <c r="H13" s="351"/>
      <c r="I13" s="352"/>
    </row>
    <row r="14" spans="1:9" ht="21.6" customHeight="1" x14ac:dyDescent="0.2">
      <c r="A14" s="62">
        <v>1</v>
      </c>
      <c r="B14" s="63" t="s">
        <v>4</v>
      </c>
      <c r="C14" s="64" t="s">
        <v>82</v>
      </c>
      <c r="D14" s="303">
        <f>3166+156</f>
        <v>3322</v>
      </c>
      <c r="E14" s="303">
        <f>D14</f>
        <v>3322</v>
      </c>
      <c r="F14" s="303">
        <v>3153</v>
      </c>
      <c r="G14" s="303">
        <v>3153</v>
      </c>
      <c r="H14" s="156">
        <f>(D14-F14)/F14</f>
        <v>5.3599746273390425E-2</v>
      </c>
      <c r="I14" s="157">
        <f>(E14-G14)/G14</f>
        <v>5.3599746273390425E-2</v>
      </c>
    </row>
    <row r="15" spans="1:9" ht="21.6" customHeight="1" x14ac:dyDescent="0.2">
      <c r="A15" s="62">
        <v>2</v>
      </c>
      <c r="B15" s="63" t="s">
        <v>102</v>
      </c>
      <c r="C15" s="64" t="s">
        <v>82</v>
      </c>
      <c r="D15" s="303">
        <v>0</v>
      </c>
      <c r="E15" s="303">
        <f t="shared" ref="E15:E17" si="0">D15</f>
        <v>0</v>
      </c>
      <c r="F15" s="303">
        <v>0</v>
      </c>
      <c r="G15" s="303">
        <v>0</v>
      </c>
      <c r="H15" s="191" t="e">
        <f t="shared" ref="H15:H25" si="1">(D15-F15)/F15</f>
        <v>#DIV/0!</v>
      </c>
      <c r="I15" s="192" t="e">
        <f t="shared" ref="I15:I25" si="2">(E15-G15)/G15</f>
        <v>#DIV/0!</v>
      </c>
    </row>
    <row r="16" spans="1:9" ht="21.6" customHeight="1" x14ac:dyDescent="0.2">
      <c r="A16" s="62">
        <v>3</v>
      </c>
      <c r="B16" s="63" t="s">
        <v>7</v>
      </c>
      <c r="C16" s="64" t="s">
        <v>82</v>
      </c>
      <c r="D16" s="303">
        <v>0</v>
      </c>
      <c r="E16" s="303">
        <f t="shared" si="0"/>
        <v>0</v>
      </c>
      <c r="F16" s="303">
        <v>0</v>
      </c>
      <c r="G16" s="303">
        <v>0</v>
      </c>
      <c r="H16" s="156">
        <v>0</v>
      </c>
      <c r="I16" s="157">
        <v>0</v>
      </c>
    </row>
    <row r="17" spans="1:14" ht="24" customHeight="1" x14ac:dyDescent="0.2">
      <c r="A17" s="62">
        <v>4</v>
      </c>
      <c r="B17" s="63" t="s">
        <v>8</v>
      </c>
      <c r="C17" s="64" t="s">
        <v>82</v>
      </c>
      <c r="D17" s="303">
        <f>SUM(D14:D16)</f>
        <v>3322</v>
      </c>
      <c r="E17" s="303">
        <f t="shared" si="0"/>
        <v>3322</v>
      </c>
      <c r="F17" s="303">
        <v>3153</v>
      </c>
      <c r="G17" s="303">
        <v>3153</v>
      </c>
      <c r="H17" s="156">
        <f t="shared" si="1"/>
        <v>5.3599746273390425E-2</v>
      </c>
      <c r="I17" s="157">
        <f t="shared" si="2"/>
        <v>5.3599746273390425E-2</v>
      </c>
    </row>
    <row r="18" spans="1:14" ht="21.6" customHeight="1" x14ac:dyDescent="0.2">
      <c r="A18" s="62">
        <v>5</v>
      </c>
      <c r="B18" s="63" t="s">
        <v>2</v>
      </c>
      <c r="C18" s="64" t="s">
        <v>82</v>
      </c>
      <c r="D18" s="303">
        <v>2977563</v>
      </c>
      <c r="E18" s="303">
        <f>D18</f>
        <v>2977563</v>
      </c>
      <c r="F18" s="303">
        <v>2929058</v>
      </c>
      <c r="G18" s="303">
        <v>2929058</v>
      </c>
      <c r="H18" s="156">
        <f t="shared" si="1"/>
        <v>1.6559931554786557E-2</v>
      </c>
      <c r="I18" s="157">
        <f t="shared" si="2"/>
        <v>1.6559931554786557E-2</v>
      </c>
    </row>
    <row r="19" spans="1:14" ht="21.6" customHeight="1" x14ac:dyDescent="0.35">
      <c r="A19" s="62">
        <v>6</v>
      </c>
      <c r="B19" s="63" t="s">
        <v>3</v>
      </c>
      <c r="C19" s="64" t="s">
        <v>82</v>
      </c>
      <c r="D19" s="342">
        <v>435948</v>
      </c>
      <c r="E19" s="342">
        <f>D19</f>
        <v>435948</v>
      </c>
      <c r="F19" s="342">
        <v>423299</v>
      </c>
      <c r="G19" s="342">
        <v>423299</v>
      </c>
      <c r="H19" s="347">
        <f t="shared" si="1"/>
        <v>2.9881951055873036E-2</v>
      </c>
      <c r="I19" s="336">
        <f t="shared" si="2"/>
        <v>2.9881951055873036E-2</v>
      </c>
      <c r="M19" s="65"/>
      <c r="N19" s="66"/>
    </row>
    <row r="20" spans="1:14" ht="21.6" customHeight="1" x14ac:dyDescent="0.35">
      <c r="A20" s="62">
        <v>7</v>
      </c>
      <c r="B20" s="63" t="s">
        <v>1</v>
      </c>
      <c r="C20" s="64" t="s">
        <v>82</v>
      </c>
      <c r="D20" s="343"/>
      <c r="E20" s="343"/>
      <c r="F20" s="343"/>
      <c r="G20" s="343"/>
      <c r="H20" s="348"/>
      <c r="I20" s="337"/>
      <c r="M20" s="65"/>
      <c r="N20" s="66"/>
    </row>
    <row r="21" spans="1:14" ht="21.6" customHeight="1" x14ac:dyDescent="0.35">
      <c r="A21" s="62">
        <v>8</v>
      </c>
      <c r="B21" s="63" t="s">
        <v>120</v>
      </c>
      <c r="C21" s="64" t="s">
        <v>82</v>
      </c>
      <c r="D21" s="303">
        <v>33699</v>
      </c>
      <c r="E21" s="303">
        <f>D21</f>
        <v>33699</v>
      </c>
      <c r="F21" s="303">
        <v>32486</v>
      </c>
      <c r="G21" s="303">
        <v>32486</v>
      </c>
      <c r="H21" s="156">
        <f t="shared" si="1"/>
        <v>3.7339161484947363E-2</v>
      </c>
      <c r="I21" s="157">
        <f t="shared" si="2"/>
        <v>3.7339161484947363E-2</v>
      </c>
      <c r="M21" s="65"/>
      <c r="N21" s="66"/>
    </row>
    <row r="22" spans="1:14" ht="24" customHeight="1" x14ac:dyDescent="0.2">
      <c r="A22" s="62">
        <v>9</v>
      </c>
      <c r="B22" s="63" t="s">
        <v>10</v>
      </c>
      <c r="C22" s="64" t="s">
        <v>82</v>
      </c>
      <c r="D22" s="303">
        <f>SUM(D18:D21)</f>
        <v>3447210</v>
      </c>
      <c r="E22" s="303">
        <f t="shared" ref="E22:E25" si="3">D22</f>
        <v>3447210</v>
      </c>
      <c r="F22" s="303">
        <v>3384843</v>
      </c>
      <c r="G22" s="303">
        <v>3384843</v>
      </c>
      <c r="H22" s="156">
        <f t="shared" si="1"/>
        <v>1.84253745299265E-2</v>
      </c>
      <c r="I22" s="157">
        <f t="shared" si="2"/>
        <v>1.84253745299265E-2</v>
      </c>
    </row>
    <row r="23" spans="1:14" ht="21.6" customHeight="1" x14ac:dyDescent="0.35">
      <c r="A23" s="62">
        <v>10</v>
      </c>
      <c r="B23" s="63" t="s">
        <v>5</v>
      </c>
      <c r="C23" s="64" t="s">
        <v>82</v>
      </c>
      <c r="D23" s="303">
        <f>233672+14</f>
        <v>233686</v>
      </c>
      <c r="E23" s="303">
        <f>D23</f>
        <v>233686</v>
      </c>
      <c r="F23" s="303">
        <v>225831</v>
      </c>
      <c r="G23" s="303">
        <v>225831</v>
      </c>
      <c r="H23" s="156">
        <f t="shared" si="1"/>
        <v>3.4782647200782883E-2</v>
      </c>
      <c r="I23" s="157">
        <f t="shared" si="2"/>
        <v>3.4782647200782883E-2</v>
      </c>
      <c r="M23" s="65"/>
      <c r="N23" s="66"/>
    </row>
    <row r="24" spans="1:14" ht="24" customHeight="1" x14ac:dyDescent="0.35">
      <c r="A24" s="62">
        <v>11</v>
      </c>
      <c r="B24" s="63" t="s">
        <v>11</v>
      </c>
      <c r="C24" s="64" t="s">
        <v>82</v>
      </c>
      <c r="D24" s="303">
        <f>SUM(D22:D23)</f>
        <v>3680896</v>
      </c>
      <c r="E24" s="303">
        <f t="shared" si="3"/>
        <v>3680896</v>
      </c>
      <c r="F24" s="303">
        <v>3610674</v>
      </c>
      <c r="G24" s="303">
        <v>3610674</v>
      </c>
      <c r="H24" s="156">
        <f t="shared" si="1"/>
        <v>1.9448446467335463E-2</v>
      </c>
      <c r="I24" s="157">
        <f t="shared" si="2"/>
        <v>1.9448446467335463E-2</v>
      </c>
      <c r="M24" s="65"/>
      <c r="N24" s="66"/>
    </row>
    <row r="25" spans="1:14" ht="31.5" customHeight="1" thickBot="1" x14ac:dyDescent="0.4">
      <c r="A25" s="67">
        <v>12</v>
      </c>
      <c r="B25" s="68" t="s">
        <v>105</v>
      </c>
      <c r="C25" s="69" t="s">
        <v>82</v>
      </c>
      <c r="D25" s="305">
        <f>+D17+D24</f>
        <v>3684218</v>
      </c>
      <c r="E25" s="305">
        <f t="shared" si="3"/>
        <v>3684218</v>
      </c>
      <c r="F25" s="305">
        <v>3613827</v>
      </c>
      <c r="G25" s="305">
        <v>3613827</v>
      </c>
      <c r="H25" s="158">
        <f t="shared" si="1"/>
        <v>1.9478242871061618E-2</v>
      </c>
      <c r="I25" s="159">
        <f t="shared" si="2"/>
        <v>1.9478242871061618E-2</v>
      </c>
      <c r="M25" s="65"/>
      <c r="N25" s="66"/>
    </row>
    <row r="26" spans="1:14" ht="12" customHeight="1" x14ac:dyDescent="0.3">
      <c r="A26" s="111"/>
      <c r="B26" s="112"/>
      <c r="C26" s="113"/>
      <c r="D26" s="114"/>
      <c r="E26" s="114"/>
      <c r="F26" s="114"/>
      <c r="G26" s="114"/>
      <c r="H26" s="152"/>
      <c r="I26" s="153"/>
    </row>
    <row r="27" spans="1:14" ht="28.5" customHeight="1" x14ac:dyDescent="0.3">
      <c r="A27" s="115" t="s">
        <v>6</v>
      </c>
      <c r="B27" s="110" t="s">
        <v>45</v>
      </c>
      <c r="C27" s="113"/>
      <c r="D27" s="114"/>
      <c r="E27" s="114"/>
      <c r="F27" s="114"/>
      <c r="G27" s="114"/>
      <c r="H27" s="152"/>
      <c r="I27" s="153"/>
    </row>
    <row r="28" spans="1:14" ht="12" customHeight="1" thickBot="1" x14ac:dyDescent="0.35">
      <c r="A28" s="111"/>
      <c r="B28" s="112"/>
      <c r="C28" s="113"/>
      <c r="D28" s="114"/>
      <c r="E28" s="114"/>
      <c r="F28" s="114"/>
      <c r="G28" s="114"/>
      <c r="H28" s="152"/>
      <c r="I28" s="153"/>
    </row>
    <row r="29" spans="1:14" ht="21.6" customHeight="1" x14ac:dyDescent="0.2">
      <c r="A29" s="74">
        <v>1</v>
      </c>
      <c r="B29" s="75" t="s">
        <v>4</v>
      </c>
      <c r="C29" s="116" t="s">
        <v>23</v>
      </c>
      <c r="D29" s="184">
        <f>+E29</f>
        <v>1694.162</v>
      </c>
      <c r="E29" s="184">
        <v>1694.162</v>
      </c>
      <c r="F29" s="184">
        <f>+G29</f>
        <v>1698.048</v>
      </c>
      <c r="G29" s="184">
        <v>1698.048</v>
      </c>
      <c r="H29" s="182">
        <f>(D29-F29)/F29</f>
        <v>-2.2885101010100819E-3</v>
      </c>
      <c r="I29" s="183">
        <f>(E29-G29)/G29</f>
        <v>-2.2885101010100819E-3</v>
      </c>
    </row>
    <row r="30" spans="1:14" ht="21.6" customHeight="1" x14ac:dyDescent="0.2">
      <c r="A30" s="62">
        <v>2</v>
      </c>
      <c r="B30" s="63" t="s">
        <v>102</v>
      </c>
      <c r="C30" s="64" t="s">
        <v>23</v>
      </c>
      <c r="D30" s="185">
        <v>0</v>
      </c>
      <c r="E30" s="185">
        <f>+D30</f>
        <v>0</v>
      </c>
      <c r="F30" s="185">
        <v>0</v>
      </c>
      <c r="G30" s="185">
        <f>+F30</f>
        <v>0</v>
      </c>
      <c r="H30" s="191" t="e">
        <f t="shared" ref="H30:H40" si="4">(D30-F30)/F30</f>
        <v>#DIV/0!</v>
      </c>
      <c r="I30" s="192" t="e">
        <f t="shared" ref="I30:I40" si="5">(E30-G30)/G30</f>
        <v>#DIV/0!</v>
      </c>
    </row>
    <row r="31" spans="1:14" ht="21.6" customHeight="1" x14ac:dyDescent="0.2">
      <c r="A31" s="62">
        <v>3</v>
      </c>
      <c r="B31" s="63" t="s">
        <v>7</v>
      </c>
      <c r="C31" s="64" t="s">
        <v>23</v>
      </c>
      <c r="D31" s="185">
        <v>0</v>
      </c>
      <c r="E31" s="185">
        <v>0</v>
      </c>
      <c r="F31" s="185">
        <v>0</v>
      </c>
      <c r="G31" s="185">
        <v>0</v>
      </c>
      <c r="H31" s="156">
        <v>0</v>
      </c>
      <c r="I31" s="157">
        <v>0</v>
      </c>
    </row>
    <row r="32" spans="1:14" ht="24" customHeight="1" x14ac:dyDescent="0.35">
      <c r="A32" s="62">
        <v>4</v>
      </c>
      <c r="B32" s="63" t="s">
        <v>8</v>
      </c>
      <c r="C32" s="64" t="s">
        <v>23</v>
      </c>
      <c r="D32" s="185">
        <f>D29+D30</f>
        <v>1694.162</v>
      </c>
      <c r="E32" s="185">
        <f>E29+E30</f>
        <v>1694.162</v>
      </c>
      <c r="F32" s="185">
        <f>F29+F30</f>
        <v>1698.048</v>
      </c>
      <c r="G32" s="185">
        <f>G29+G30</f>
        <v>1698.048</v>
      </c>
      <c r="H32" s="156">
        <f t="shared" si="4"/>
        <v>-2.2885101010100819E-3</v>
      </c>
      <c r="I32" s="157">
        <f t="shared" si="5"/>
        <v>-2.2885101010100819E-3</v>
      </c>
      <c r="M32" s="65"/>
      <c r="N32" s="66"/>
    </row>
    <row r="33" spans="1:14" ht="21.6" customHeight="1" x14ac:dyDescent="0.35">
      <c r="A33" s="62">
        <v>5</v>
      </c>
      <c r="B33" s="63" t="s">
        <v>2</v>
      </c>
      <c r="C33" s="64" t="s">
        <v>23</v>
      </c>
      <c r="D33" s="185">
        <f>+E33</f>
        <v>1013.917</v>
      </c>
      <c r="E33" s="185">
        <v>1013.917</v>
      </c>
      <c r="F33" s="185">
        <f>+G33</f>
        <v>1030.9490000000001</v>
      </c>
      <c r="G33" s="185">
        <v>1030.9490000000001</v>
      </c>
      <c r="H33" s="212">
        <f t="shared" ref="H33:H34" si="6">(D33-F33)/F33</f>
        <v>-1.6520700830011996E-2</v>
      </c>
      <c r="I33" s="213">
        <f t="shared" ref="I33:I34" si="7">(E33-G33)/G33</f>
        <v>-1.6520700830011996E-2</v>
      </c>
      <c r="M33" s="65"/>
      <c r="N33" s="66"/>
    </row>
    <row r="34" spans="1:14" ht="21.6" customHeight="1" x14ac:dyDescent="0.35">
      <c r="A34" s="62">
        <v>6</v>
      </c>
      <c r="B34" s="63" t="s">
        <v>3</v>
      </c>
      <c r="C34" s="64" t="s">
        <v>23</v>
      </c>
      <c r="D34" s="338">
        <f>+E34</f>
        <v>566.971</v>
      </c>
      <c r="E34" s="338">
        <v>566.971</v>
      </c>
      <c r="F34" s="338">
        <f>+G34</f>
        <v>572.86</v>
      </c>
      <c r="G34" s="338">
        <v>572.86</v>
      </c>
      <c r="H34" s="340">
        <f t="shared" si="6"/>
        <v>-1.0279998603498253E-2</v>
      </c>
      <c r="I34" s="344">
        <f t="shared" si="7"/>
        <v>-1.0279998603498253E-2</v>
      </c>
      <c r="M34" s="65"/>
      <c r="N34" s="66"/>
    </row>
    <row r="35" spans="1:14" ht="21.6" customHeight="1" x14ac:dyDescent="0.2">
      <c r="A35" s="62">
        <v>7</v>
      </c>
      <c r="B35" s="63" t="s">
        <v>1</v>
      </c>
      <c r="C35" s="64" t="s">
        <v>23</v>
      </c>
      <c r="D35" s="339"/>
      <c r="E35" s="339"/>
      <c r="F35" s="339"/>
      <c r="G35" s="339"/>
      <c r="H35" s="341"/>
      <c r="I35" s="345"/>
    </row>
    <row r="36" spans="1:14" ht="21.6" customHeight="1" x14ac:dyDescent="0.2">
      <c r="A36" s="62">
        <v>8</v>
      </c>
      <c r="B36" s="63" t="s">
        <v>120</v>
      </c>
      <c r="C36" s="64" t="s">
        <v>23</v>
      </c>
      <c r="D36" s="185">
        <f>+E36</f>
        <v>128.72</v>
      </c>
      <c r="E36" s="185">
        <v>128.72</v>
      </c>
      <c r="F36" s="185">
        <f>+G36</f>
        <v>117.962</v>
      </c>
      <c r="G36" s="185">
        <v>117.962</v>
      </c>
      <c r="H36" s="212">
        <f t="shared" ref="H36" si="8">(D36-F36)/F36</f>
        <v>9.1198860650039806E-2</v>
      </c>
      <c r="I36" s="213">
        <f t="shared" ref="I36" si="9">(E36-G36)/G36</f>
        <v>9.1198860650039806E-2</v>
      </c>
    </row>
    <row r="37" spans="1:14" ht="24" customHeight="1" x14ac:dyDescent="0.35">
      <c r="A37" s="62">
        <v>9</v>
      </c>
      <c r="B37" s="63" t="s">
        <v>10</v>
      </c>
      <c r="C37" s="64" t="s">
        <v>23</v>
      </c>
      <c r="D37" s="185">
        <f>SUM(D33:D36)</f>
        <v>1709.6079999999999</v>
      </c>
      <c r="E37" s="185">
        <f>SUM(E33:E36)</f>
        <v>1709.6079999999999</v>
      </c>
      <c r="F37" s="185">
        <f>SUM(F33:F36)</f>
        <v>1721.7710000000002</v>
      </c>
      <c r="G37" s="185">
        <f>SUM(G33:G36)</f>
        <v>1721.7710000000002</v>
      </c>
      <c r="H37" s="156">
        <f t="shared" si="4"/>
        <v>-7.0642379271112343E-3</v>
      </c>
      <c r="I37" s="157">
        <f t="shared" si="5"/>
        <v>-7.0642379271112343E-3</v>
      </c>
      <c r="M37" s="65"/>
      <c r="N37" s="66"/>
    </row>
    <row r="38" spans="1:14" ht="21.6" customHeight="1" x14ac:dyDescent="0.35">
      <c r="A38" s="62">
        <v>10</v>
      </c>
      <c r="B38" s="63" t="s">
        <v>103</v>
      </c>
      <c r="C38" s="64" t="s">
        <v>23</v>
      </c>
      <c r="D38" s="185">
        <f>+E38</f>
        <v>335.06299999999999</v>
      </c>
      <c r="E38" s="185">
        <v>335.06299999999999</v>
      </c>
      <c r="F38" s="185">
        <f>+G38</f>
        <v>387.37200000000001</v>
      </c>
      <c r="G38" s="185">
        <v>387.37200000000001</v>
      </c>
      <c r="H38" s="156">
        <f t="shared" si="4"/>
        <v>-0.1350355730409013</v>
      </c>
      <c r="I38" s="157">
        <f t="shared" si="5"/>
        <v>-0.1350355730409013</v>
      </c>
      <c r="M38" s="65"/>
      <c r="N38" s="66"/>
    </row>
    <row r="39" spans="1:14" ht="24" customHeight="1" x14ac:dyDescent="0.35">
      <c r="A39" s="62">
        <v>11</v>
      </c>
      <c r="B39" s="63" t="s">
        <v>11</v>
      </c>
      <c r="C39" s="64" t="s">
        <v>23</v>
      </c>
      <c r="D39" s="185">
        <f>SUM(D37:D38)</f>
        <v>2044.6709999999998</v>
      </c>
      <c r="E39" s="185">
        <f>SUM(E37:E38)</f>
        <v>2044.6709999999998</v>
      </c>
      <c r="F39" s="185">
        <f>SUM(F37:F38)</f>
        <v>2109.143</v>
      </c>
      <c r="G39" s="185">
        <f>SUM(G37:G38)</f>
        <v>2109.143</v>
      </c>
      <c r="H39" s="156">
        <f t="shared" si="4"/>
        <v>-3.0567865716075299E-2</v>
      </c>
      <c r="I39" s="157">
        <f t="shared" si="5"/>
        <v>-3.0567865716075299E-2</v>
      </c>
      <c r="M39" s="65"/>
      <c r="N39" s="66"/>
    </row>
    <row r="40" spans="1:14" ht="31.5" customHeight="1" thickBot="1" x14ac:dyDescent="0.25">
      <c r="A40" s="67">
        <v>12</v>
      </c>
      <c r="B40" s="68" t="s">
        <v>12</v>
      </c>
      <c r="C40" s="69" t="s">
        <v>23</v>
      </c>
      <c r="D40" s="186">
        <f>D32+D39</f>
        <v>3738.8329999999996</v>
      </c>
      <c r="E40" s="186">
        <f>E32+E39</f>
        <v>3738.8329999999996</v>
      </c>
      <c r="F40" s="186">
        <f>F32+F39</f>
        <v>3807.1909999999998</v>
      </c>
      <c r="G40" s="186">
        <f>G32+G39</f>
        <v>3807.1909999999998</v>
      </c>
      <c r="H40" s="158">
        <f t="shared" si="4"/>
        <v>-1.7954969950286229E-2</v>
      </c>
      <c r="I40" s="159">
        <f t="shared" si="5"/>
        <v>-1.7954969950286229E-2</v>
      </c>
      <c r="L40" s="285">
        <f>3779.9-D40</f>
        <v>41.067000000000462</v>
      </c>
    </row>
    <row r="41" spans="1:14" x14ac:dyDescent="0.2">
      <c r="D41" s="132"/>
      <c r="E41" s="132"/>
      <c r="H41" s="132"/>
      <c r="I41" s="132"/>
    </row>
    <row r="43" spans="1:14" ht="12.75" customHeight="1" x14ac:dyDescent="0.2">
      <c r="A43" s="317" t="s">
        <v>234</v>
      </c>
      <c r="B43" s="317"/>
      <c r="G43" s="285"/>
    </row>
    <row r="52" spans="4:6" ht="23.25" x14ac:dyDescent="0.35">
      <c r="D52" s="117">
        <v>1639.71</v>
      </c>
      <c r="E52" s="117">
        <v>5096.3599999999997</v>
      </c>
    </row>
    <row r="57" spans="4:6" ht="26.25" x14ac:dyDescent="0.4">
      <c r="D57" s="81">
        <v>335.74</v>
      </c>
      <c r="E57" s="81">
        <v>335.74</v>
      </c>
      <c r="F57" s="118">
        <f>D40-D52</f>
        <v>2099.1229999999996</v>
      </c>
    </row>
    <row r="58" spans="4:6" ht="26.25" x14ac:dyDescent="0.4">
      <c r="D58" s="81">
        <v>346.72</v>
      </c>
      <c r="E58" s="81">
        <v>346.72</v>
      </c>
      <c r="F58" s="118">
        <f>E40-E52</f>
        <v>-1357.527</v>
      </c>
    </row>
    <row r="59" spans="4:6" ht="26.25" x14ac:dyDescent="0.4">
      <c r="D59" s="81">
        <f>SUM(D57:D58)</f>
        <v>682.46</v>
      </c>
      <c r="E59" s="81">
        <f>SUM(E57:E58)</f>
        <v>682.46</v>
      </c>
    </row>
    <row r="64" spans="4:6" ht="20.100000000000001" customHeight="1" x14ac:dyDescent="0.25">
      <c r="D64" s="119" t="s">
        <v>220</v>
      </c>
      <c r="E64" s="119" t="s">
        <v>221</v>
      </c>
    </row>
    <row r="65" spans="3:6" ht="20.100000000000001" customHeight="1" x14ac:dyDescent="0.25">
      <c r="C65" s="120" t="s">
        <v>222</v>
      </c>
      <c r="D65" s="121">
        <v>153.19999999999999</v>
      </c>
      <c r="E65" s="121">
        <v>171.66</v>
      </c>
      <c r="F65" s="122">
        <f>(D65-E65)/E65</f>
        <v>-0.1075381568216242</v>
      </c>
    </row>
    <row r="66" spans="3:6" ht="20.100000000000001" customHeight="1" x14ac:dyDescent="0.25">
      <c r="C66" s="120" t="s">
        <v>223</v>
      </c>
      <c r="D66" s="121">
        <v>136.37</v>
      </c>
      <c r="E66" s="121">
        <v>136.62</v>
      </c>
      <c r="F66" s="122">
        <f>(D66-E66)/E66</f>
        <v>-1.8298931342409603E-3</v>
      </c>
    </row>
    <row r="67" spans="3:6" ht="20.100000000000001" customHeight="1" x14ac:dyDescent="0.25">
      <c r="C67" s="120"/>
      <c r="D67" s="121">
        <f>SUM(D65:D66)</f>
        <v>289.57</v>
      </c>
      <c r="E67" s="121">
        <f>SUM(E65:E66)</f>
        <v>308.27999999999997</v>
      </c>
      <c r="F67" s="122">
        <f>(D67-E67)/E67</f>
        <v>-6.0691579083949593E-2</v>
      </c>
    </row>
    <row r="68" spans="3:6" ht="20.100000000000001" customHeight="1" x14ac:dyDescent="0.2"/>
  </sheetData>
  <mergeCells count="23">
    <mergeCell ref="A43:B43"/>
    <mergeCell ref="H11:I11"/>
    <mergeCell ref="H12:H13"/>
    <mergeCell ref="I12:I13"/>
    <mergeCell ref="D13:E13"/>
    <mergeCell ref="D11:E11"/>
    <mergeCell ref="D19:D20"/>
    <mergeCell ref="A5:I5"/>
    <mergeCell ref="I19:I20"/>
    <mergeCell ref="D34:D35"/>
    <mergeCell ref="E34:E35"/>
    <mergeCell ref="H34:H35"/>
    <mergeCell ref="E19:E20"/>
    <mergeCell ref="I34:I35"/>
    <mergeCell ref="G34:G35"/>
    <mergeCell ref="F19:F20"/>
    <mergeCell ref="G19:G20"/>
    <mergeCell ref="A9:I9"/>
    <mergeCell ref="A7:I7"/>
    <mergeCell ref="F34:F35"/>
    <mergeCell ref="H19:H20"/>
    <mergeCell ref="F11:G11"/>
    <mergeCell ref="F13:G13"/>
  </mergeCells>
  <phoneticPr fontId="3" type="noConversion"/>
  <printOptions horizontalCentered="1" verticalCentered="1"/>
  <pageMargins left="0.25" right="0.25" top="0.67500000000000004" bottom="0.25" header="0.5" footer="0.5"/>
  <pageSetup scale="56"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R57"/>
  <sheetViews>
    <sheetView view="pageBreakPreview" topLeftCell="A28" zoomScale="60" zoomScaleNormal="50" workbookViewId="0">
      <selection activeCell="D14" sqref="D14:E40"/>
    </sheetView>
  </sheetViews>
  <sheetFormatPr defaultColWidth="9.140625" defaultRowHeight="12.75" x14ac:dyDescent="0.2"/>
  <cols>
    <col min="1" max="1" width="8" style="56" customWidth="1"/>
    <col min="2" max="2" width="80.140625" style="56" customWidth="1"/>
    <col min="3" max="3" width="23.28515625" style="56" customWidth="1"/>
    <col min="4" max="4" width="22.42578125" style="56" customWidth="1"/>
    <col min="5" max="5" width="23.28515625" style="56" customWidth="1"/>
    <col min="6" max="6" width="23.85546875" style="56" customWidth="1"/>
    <col min="7" max="7" width="23.42578125" style="56" customWidth="1"/>
    <col min="8" max="8" width="19.28515625" style="56" bestFit="1" customWidth="1"/>
    <col min="9" max="9" width="21" style="56" customWidth="1"/>
    <col min="10" max="10" width="10.85546875" style="56" bestFit="1" customWidth="1"/>
    <col min="11" max="11" width="11.85546875" style="56" bestFit="1" customWidth="1"/>
    <col min="12" max="13" width="9.140625" style="56"/>
    <col min="14" max="14" width="27.42578125" style="56" customWidth="1"/>
    <col min="15" max="15" width="24.5703125" style="56" customWidth="1"/>
    <col min="16" max="16" width="33.7109375" style="56" bestFit="1" customWidth="1"/>
    <col min="17" max="17" width="9.140625" style="56"/>
    <col min="18" max="18" width="33.42578125" style="56" customWidth="1"/>
    <col min="19" max="16384" width="9.140625" style="56"/>
  </cols>
  <sheetData>
    <row r="2" spans="1:11" ht="33" x14ac:dyDescent="0.2">
      <c r="I2" s="57" t="s">
        <v>22</v>
      </c>
    </row>
    <row r="5" spans="1:11" ht="30" x14ac:dyDescent="0.45">
      <c r="A5" s="335" t="s">
        <v>0</v>
      </c>
      <c r="B5" s="335"/>
      <c r="C5" s="335"/>
      <c r="D5" s="335"/>
      <c r="E5" s="335"/>
      <c r="F5" s="335"/>
      <c r="G5" s="335"/>
      <c r="H5" s="335"/>
      <c r="I5" s="335"/>
    </row>
    <row r="7" spans="1:11" ht="27.75" x14ac:dyDescent="0.2">
      <c r="A7" s="346" t="s">
        <v>20</v>
      </c>
      <c r="B7" s="346"/>
      <c r="C7" s="346"/>
      <c r="D7" s="346"/>
      <c r="E7" s="346"/>
      <c r="F7" s="346"/>
      <c r="G7" s="346"/>
      <c r="H7" s="346"/>
      <c r="I7" s="346"/>
    </row>
    <row r="9" spans="1:11" ht="27.75" x14ac:dyDescent="0.2">
      <c r="A9" s="346" t="s">
        <v>19</v>
      </c>
      <c r="B9" s="346"/>
      <c r="C9" s="346"/>
      <c r="D9" s="346"/>
      <c r="E9" s="346"/>
      <c r="F9" s="346"/>
      <c r="G9" s="346"/>
      <c r="H9" s="346"/>
      <c r="I9" s="346"/>
    </row>
    <row r="10" spans="1:11" ht="13.5" thickBot="1" x14ac:dyDescent="0.25"/>
    <row r="11" spans="1:11" ht="21.6" customHeight="1" x14ac:dyDescent="0.2">
      <c r="A11" s="58"/>
      <c r="B11" s="59"/>
      <c r="C11" s="59"/>
      <c r="D11" s="349" t="s">
        <v>16</v>
      </c>
      <c r="E11" s="349"/>
      <c r="F11" s="349" t="s">
        <v>84</v>
      </c>
      <c r="G11" s="349"/>
      <c r="H11" s="349" t="s">
        <v>17</v>
      </c>
      <c r="I11" s="350"/>
    </row>
    <row r="12" spans="1:11" ht="21.6" customHeight="1" x14ac:dyDescent="0.2">
      <c r="A12" s="60"/>
      <c r="B12" s="52"/>
      <c r="C12" s="52"/>
      <c r="D12" s="52" t="s">
        <v>14</v>
      </c>
      <c r="E12" s="52" t="s">
        <v>15</v>
      </c>
      <c r="F12" s="52" t="s">
        <v>14</v>
      </c>
      <c r="G12" s="52" t="s">
        <v>15</v>
      </c>
      <c r="H12" s="351" t="s">
        <v>14</v>
      </c>
      <c r="I12" s="352" t="s">
        <v>15</v>
      </c>
    </row>
    <row r="13" spans="1:11" ht="21.6" customHeight="1" x14ac:dyDescent="0.2">
      <c r="A13" s="60" t="s">
        <v>46</v>
      </c>
      <c r="B13" s="61" t="s">
        <v>122</v>
      </c>
      <c r="C13" s="52"/>
      <c r="D13" s="327" t="str">
        <f>+'SHEET-4'!D13:E13</f>
        <v>April, 2025 to June, 2025</v>
      </c>
      <c r="E13" s="327"/>
      <c r="F13" s="327" t="str">
        <f>+'SHEET-4'!F13:G13</f>
        <v>April, 2024 to June, 2024</v>
      </c>
      <c r="G13" s="327"/>
      <c r="H13" s="351"/>
      <c r="I13" s="352"/>
    </row>
    <row r="14" spans="1:11" ht="21.6" customHeight="1" x14ac:dyDescent="0.3">
      <c r="A14" s="62">
        <v>1</v>
      </c>
      <c r="B14" s="63" t="s">
        <v>4</v>
      </c>
      <c r="C14" s="64" t="s">
        <v>13</v>
      </c>
      <c r="D14" s="282">
        <f>+E14</f>
        <v>1297.3800000000001</v>
      </c>
      <c r="E14" s="282">
        <v>1297.3800000000001</v>
      </c>
      <c r="F14" s="214">
        <f>+G14</f>
        <v>1302.7</v>
      </c>
      <c r="G14" s="214">
        <v>1302.7</v>
      </c>
      <c r="H14" s="156">
        <f>(D14-F14)/F14</f>
        <v>-4.0838259000536854E-3</v>
      </c>
      <c r="I14" s="157">
        <f>(E14-G14)/G14</f>
        <v>-4.0838259000536854E-3</v>
      </c>
      <c r="J14" s="203"/>
      <c r="K14" s="204"/>
    </row>
    <row r="15" spans="1:11" ht="21.6" customHeight="1" x14ac:dyDescent="0.3">
      <c r="A15" s="62">
        <v>2</v>
      </c>
      <c r="B15" s="63" t="s">
        <v>83</v>
      </c>
      <c r="C15" s="64" t="s">
        <v>13</v>
      </c>
      <c r="D15" s="282">
        <v>0</v>
      </c>
      <c r="E15" s="282">
        <v>0</v>
      </c>
      <c r="F15" s="214">
        <v>0</v>
      </c>
      <c r="G15" s="214">
        <v>0</v>
      </c>
      <c r="H15" s="191" t="e">
        <f t="shared" ref="H15:I25" si="0">(D15-F15)/F15</f>
        <v>#DIV/0!</v>
      </c>
      <c r="I15" s="192" t="e">
        <f t="shared" si="0"/>
        <v>#DIV/0!</v>
      </c>
      <c r="J15" s="203"/>
      <c r="K15" s="203"/>
    </row>
    <row r="16" spans="1:11" ht="21.6" customHeight="1" x14ac:dyDescent="0.3">
      <c r="A16" s="62">
        <v>3</v>
      </c>
      <c r="B16" s="63" t="s">
        <v>7</v>
      </c>
      <c r="C16" s="64" t="s">
        <v>13</v>
      </c>
      <c r="D16" s="282">
        <v>0</v>
      </c>
      <c r="E16" s="282">
        <v>0</v>
      </c>
      <c r="F16" s="214">
        <v>0</v>
      </c>
      <c r="G16" s="214">
        <v>0</v>
      </c>
      <c r="H16" s="156">
        <v>0</v>
      </c>
      <c r="I16" s="157">
        <v>0</v>
      </c>
      <c r="J16" s="203"/>
      <c r="K16" s="203"/>
    </row>
    <row r="17" spans="1:18" ht="24" customHeight="1" x14ac:dyDescent="0.3">
      <c r="A17" s="62">
        <v>4</v>
      </c>
      <c r="B17" s="63" t="s">
        <v>8</v>
      </c>
      <c r="C17" s="64" t="s">
        <v>13</v>
      </c>
      <c r="D17" s="282">
        <f>SUM(D14:D16)</f>
        <v>1297.3800000000001</v>
      </c>
      <c r="E17" s="282">
        <f>SUM(E14:E16)</f>
        <v>1297.3800000000001</v>
      </c>
      <c r="F17" s="214">
        <f>SUM(F14:F16)</f>
        <v>1302.7</v>
      </c>
      <c r="G17" s="214">
        <f>SUM(G14:G16)</f>
        <v>1302.7</v>
      </c>
      <c r="H17" s="156">
        <f t="shared" si="0"/>
        <v>-4.0838259000536854E-3</v>
      </c>
      <c r="I17" s="157">
        <f t="shared" si="0"/>
        <v>-4.0838259000536854E-3</v>
      </c>
      <c r="J17" s="203"/>
      <c r="K17" s="203"/>
    </row>
    <row r="18" spans="1:18" ht="21.6" customHeight="1" x14ac:dyDescent="0.35">
      <c r="A18" s="62">
        <v>5</v>
      </c>
      <c r="B18" s="63" t="s">
        <v>2</v>
      </c>
      <c r="C18" s="64" t="s">
        <v>13</v>
      </c>
      <c r="D18" s="282">
        <f>+E18</f>
        <v>617.79</v>
      </c>
      <c r="E18" s="282">
        <v>617.79</v>
      </c>
      <c r="F18" s="214">
        <f>+G18</f>
        <v>695.87</v>
      </c>
      <c r="G18" s="214">
        <v>695.87</v>
      </c>
      <c r="H18" s="156">
        <f t="shared" si="0"/>
        <v>-0.11220486585138034</v>
      </c>
      <c r="I18" s="157">
        <f t="shared" si="0"/>
        <v>-0.11220486585138034</v>
      </c>
      <c r="J18" s="203"/>
      <c r="K18" s="204"/>
      <c r="O18" s="65"/>
      <c r="P18" s="66"/>
    </row>
    <row r="19" spans="1:18" ht="21.6" customHeight="1" x14ac:dyDescent="0.35">
      <c r="A19" s="62">
        <v>6</v>
      </c>
      <c r="B19" s="63" t="s">
        <v>3</v>
      </c>
      <c r="C19" s="64" t="s">
        <v>13</v>
      </c>
      <c r="D19" s="355">
        <f>+E19</f>
        <v>474.81</v>
      </c>
      <c r="E19" s="355">
        <v>474.81</v>
      </c>
      <c r="F19" s="355">
        <f>+G19</f>
        <v>494.14</v>
      </c>
      <c r="G19" s="355">
        <v>494.14</v>
      </c>
      <c r="H19" s="347">
        <f t="shared" si="0"/>
        <v>-3.9118468450236747E-2</v>
      </c>
      <c r="I19" s="336">
        <f t="shared" si="0"/>
        <v>-3.9118468450236747E-2</v>
      </c>
      <c r="J19" s="203"/>
      <c r="K19" s="204"/>
      <c r="O19" s="65"/>
      <c r="P19" s="66"/>
    </row>
    <row r="20" spans="1:18" ht="21.6" customHeight="1" x14ac:dyDescent="0.35">
      <c r="A20" s="62">
        <v>7</v>
      </c>
      <c r="B20" s="63" t="s">
        <v>1</v>
      </c>
      <c r="C20" s="64" t="s">
        <v>13</v>
      </c>
      <c r="D20" s="356"/>
      <c r="E20" s="356"/>
      <c r="F20" s="356"/>
      <c r="G20" s="356"/>
      <c r="H20" s="348"/>
      <c r="I20" s="337"/>
      <c r="J20" s="203"/>
      <c r="K20" s="204"/>
      <c r="O20" s="65"/>
      <c r="P20" s="66"/>
    </row>
    <row r="21" spans="1:18" ht="21.6" customHeight="1" x14ac:dyDescent="0.3">
      <c r="A21" s="62">
        <v>8</v>
      </c>
      <c r="B21" s="63" t="s">
        <v>120</v>
      </c>
      <c r="C21" s="64" t="s">
        <v>13</v>
      </c>
      <c r="D21" s="282">
        <f>+E21</f>
        <v>88.56</v>
      </c>
      <c r="E21" s="282">
        <v>88.56</v>
      </c>
      <c r="F21" s="214">
        <f>+G21</f>
        <v>87.45</v>
      </c>
      <c r="G21" s="214">
        <v>87.45</v>
      </c>
      <c r="H21" s="156">
        <f t="shared" si="0"/>
        <v>1.2692967409948535E-2</v>
      </c>
      <c r="I21" s="157">
        <f t="shared" si="0"/>
        <v>1.2692967409948535E-2</v>
      </c>
      <c r="J21" s="203"/>
      <c r="K21" s="204"/>
    </row>
    <row r="22" spans="1:18" ht="24" customHeight="1" x14ac:dyDescent="0.35">
      <c r="A22" s="62">
        <v>9</v>
      </c>
      <c r="B22" s="63" t="s">
        <v>10</v>
      </c>
      <c r="C22" s="64" t="s">
        <v>13</v>
      </c>
      <c r="D22" s="282">
        <f>SUM(D18:D21)</f>
        <v>1181.1599999999999</v>
      </c>
      <c r="E22" s="282">
        <f>SUM(E18:E21)</f>
        <v>1181.1599999999999</v>
      </c>
      <c r="F22" s="214">
        <f>SUM(F18:F21)</f>
        <v>1277.46</v>
      </c>
      <c r="G22" s="214">
        <f>SUM(G18:G21)</f>
        <v>1277.46</v>
      </c>
      <c r="H22" s="156">
        <f t="shared" si="0"/>
        <v>-7.5383965055657462E-2</v>
      </c>
      <c r="I22" s="157">
        <f t="shared" si="0"/>
        <v>-7.5383965055657462E-2</v>
      </c>
      <c r="J22" s="203"/>
      <c r="K22" s="204"/>
      <c r="O22" s="65"/>
      <c r="P22" s="66"/>
    </row>
    <row r="23" spans="1:18" ht="21.6" customHeight="1" x14ac:dyDescent="0.35">
      <c r="A23" s="62">
        <v>10</v>
      </c>
      <c r="B23" s="63" t="s">
        <v>109</v>
      </c>
      <c r="C23" s="64" t="s">
        <v>13</v>
      </c>
      <c r="D23" s="282">
        <f>+E23</f>
        <v>128.68</v>
      </c>
      <c r="E23" s="282">
        <v>128.68</v>
      </c>
      <c r="F23" s="214">
        <f>+G23</f>
        <v>162.19</v>
      </c>
      <c r="G23" s="282">
        <v>162.19</v>
      </c>
      <c r="H23" s="156">
        <f t="shared" si="0"/>
        <v>-0.20660953203033475</v>
      </c>
      <c r="I23" s="157">
        <f t="shared" si="0"/>
        <v>-0.20660953203033475</v>
      </c>
      <c r="J23" s="204"/>
      <c r="K23" s="204"/>
      <c r="O23" s="65"/>
      <c r="P23" s="66"/>
    </row>
    <row r="24" spans="1:18" ht="24" customHeight="1" x14ac:dyDescent="0.35">
      <c r="A24" s="62">
        <v>11</v>
      </c>
      <c r="B24" s="63" t="s">
        <v>11</v>
      </c>
      <c r="C24" s="64" t="s">
        <v>13</v>
      </c>
      <c r="D24" s="282">
        <f>SUM(D22:D23)</f>
        <v>1309.8399999999999</v>
      </c>
      <c r="E24" s="282">
        <f>SUM(E22:E23)</f>
        <v>1309.8399999999999</v>
      </c>
      <c r="F24" s="214">
        <f>SUM(F22:F23)</f>
        <v>1439.65</v>
      </c>
      <c r="G24" s="214">
        <f>SUM(G22:G23)</f>
        <v>1439.65</v>
      </c>
      <c r="H24" s="156">
        <f t="shared" si="0"/>
        <v>-9.0167749105685521E-2</v>
      </c>
      <c r="I24" s="157">
        <f t="shared" si="0"/>
        <v>-9.0167749105685521E-2</v>
      </c>
      <c r="O24" s="65"/>
      <c r="P24" s="66"/>
    </row>
    <row r="25" spans="1:18" ht="31.5" customHeight="1" thickBot="1" x14ac:dyDescent="0.25">
      <c r="A25" s="67">
        <v>12</v>
      </c>
      <c r="B25" s="68" t="s">
        <v>12</v>
      </c>
      <c r="C25" s="69" t="s">
        <v>13</v>
      </c>
      <c r="D25" s="55">
        <f>D17+D24</f>
        <v>2607.2200000000003</v>
      </c>
      <c r="E25" s="55">
        <f>E17+E24</f>
        <v>2607.2200000000003</v>
      </c>
      <c r="F25" s="55">
        <f>F17+F24</f>
        <v>2742.3500000000004</v>
      </c>
      <c r="G25" s="55">
        <f>G17+G24</f>
        <v>2742.3500000000004</v>
      </c>
      <c r="H25" s="158">
        <f t="shared" si="0"/>
        <v>-4.9275256622969388E-2</v>
      </c>
      <c r="I25" s="159">
        <f t="shared" si="0"/>
        <v>-4.9275256622969388E-2</v>
      </c>
      <c r="J25" s="209"/>
    </row>
    <row r="26" spans="1:18" ht="15" customHeight="1" x14ac:dyDescent="0.3">
      <c r="A26" s="53"/>
      <c r="B26" s="70"/>
      <c r="C26" s="71"/>
      <c r="D26" s="133"/>
      <c r="E26" s="133"/>
      <c r="F26" s="53"/>
      <c r="G26" s="53"/>
      <c r="H26" s="133"/>
      <c r="I26" s="133"/>
    </row>
    <row r="27" spans="1:18" ht="28.5" customHeight="1" x14ac:dyDescent="0.3">
      <c r="A27" s="72" t="s">
        <v>47</v>
      </c>
      <c r="B27" s="73" t="s">
        <v>18</v>
      </c>
      <c r="C27" s="71"/>
      <c r="D27" s="307"/>
      <c r="E27" s="307"/>
      <c r="F27" s="53"/>
      <c r="G27" s="53"/>
      <c r="H27" s="133"/>
      <c r="I27" s="133"/>
    </row>
    <row r="28" spans="1:18" ht="15" customHeight="1" thickBot="1" x14ac:dyDescent="0.35">
      <c r="A28" s="53"/>
      <c r="B28" s="70"/>
      <c r="C28" s="71"/>
      <c r="D28" s="53"/>
      <c r="E28" s="53"/>
      <c r="F28" s="53"/>
      <c r="G28" s="53"/>
      <c r="H28" s="133"/>
      <c r="I28" s="133"/>
    </row>
    <row r="29" spans="1:18" ht="21.6" customHeight="1" thickBot="1" x14ac:dyDescent="0.45">
      <c r="A29" s="74">
        <v>1</v>
      </c>
      <c r="B29" s="75" t="s">
        <v>4</v>
      </c>
      <c r="C29" s="76" t="s">
        <v>21</v>
      </c>
      <c r="D29" s="291">
        <f>D14/'SHEET-4'!D29*1000</f>
        <v>765.79453440698114</v>
      </c>
      <c r="E29" s="54">
        <f>E14/'SHEET-4'!E29*1000</f>
        <v>765.79453440698114</v>
      </c>
      <c r="F29" s="54">
        <f>F14/'SHEET-4'!F29*1000</f>
        <v>767.17501507613451</v>
      </c>
      <c r="G29" s="54">
        <f>G14/'SHEET-4'!G29*1000</f>
        <v>767.17501507613451</v>
      </c>
      <c r="H29" s="182">
        <f>(D29-F29)/F29</f>
        <v>-1.7994338215203375E-3</v>
      </c>
      <c r="I29" s="183">
        <f>(E29-G29)/G29</f>
        <v>-1.7994338215203375E-3</v>
      </c>
      <c r="N29" s="77">
        <f>(D14/'SHEET-4'!D29)*1000</f>
        <v>765.79453440698114</v>
      </c>
      <c r="O29" s="77">
        <f>(E14/'SHEET-4'!E29)*1000</f>
        <v>765.79453440698114</v>
      </c>
      <c r="P29" s="77">
        <f>(F14/'SHEET-4'!F29)*1000</f>
        <v>767.17501507613451</v>
      </c>
      <c r="Q29" s="77">
        <f>(G14/'SHEET-4'!G29)*1000</f>
        <v>767.17501507613451</v>
      </c>
      <c r="R29" s="78"/>
    </row>
    <row r="30" spans="1:18" ht="21.6" customHeight="1" x14ac:dyDescent="0.4">
      <c r="A30" s="62">
        <v>2</v>
      </c>
      <c r="B30" s="63" t="s">
        <v>83</v>
      </c>
      <c r="C30" s="79" t="s">
        <v>21</v>
      </c>
      <c r="D30" s="198">
        <v>0</v>
      </c>
      <c r="E30" s="282">
        <v>0</v>
      </c>
      <c r="F30" s="54">
        <v>0</v>
      </c>
      <c r="G30" s="30">
        <f t="shared" ref="G30:G31" si="1">F30</f>
        <v>0</v>
      </c>
      <c r="H30" s="191" t="e">
        <f t="shared" ref="H30:I40" si="2">(D30-F30)/F30</f>
        <v>#DIV/0!</v>
      </c>
      <c r="I30" s="192" t="e">
        <f t="shared" si="2"/>
        <v>#DIV/0!</v>
      </c>
      <c r="N30" s="77" t="e">
        <f>(D15/'SHEET-4'!D30)*1000</f>
        <v>#DIV/0!</v>
      </c>
      <c r="O30" s="77" t="e">
        <f>(E15/'SHEET-4'!E30)*1000</f>
        <v>#DIV/0!</v>
      </c>
      <c r="P30" s="77" t="e">
        <f>(F15/'SHEET-4'!F30)*1000</f>
        <v>#DIV/0!</v>
      </c>
      <c r="R30" s="78"/>
    </row>
    <row r="31" spans="1:18" ht="21.6" customHeight="1" x14ac:dyDescent="0.4">
      <c r="A31" s="62">
        <v>3</v>
      </c>
      <c r="B31" s="63" t="s">
        <v>7</v>
      </c>
      <c r="C31" s="79" t="s">
        <v>21</v>
      </c>
      <c r="D31" s="198">
        <v>0</v>
      </c>
      <c r="E31" s="282">
        <v>0</v>
      </c>
      <c r="F31" s="30">
        <v>0</v>
      </c>
      <c r="G31" s="30">
        <f t="shared" si="1"/>
        <v>0</v>
      </c>
      <c r="H31" s="156">
        <v>0</v>
      </c>
      <c r="I31" s="157">
        <v>0</v>
      </c>
      <c r="N31" s="77" t="e">
        <f>(D16/'SHEET-4'!D31)*1000</f>
        <v>#DIV/0!</v>
      </c>
      <c r="O31" s="77" t="e">
        <f>(E16/'SHEET-4'!E31)*1000</f>
        <v>#DIV/0!</v>
      </c>
      <c r="P31" s="77" t="e">
        <f>(F16/'SHEET-4'!F31)*1000</f>
        <v>#DIV/0!</v>
      </c>
      <c r="R31" s="78"/>
    </row>
    <row r="32" spans="1:18" ht="24" customHeight="1" x14ac:dyDescent="0.4">
      <c r="A32" s="62">
        <v>4</v>
      </c>
      <c r="B32" s="63" t="s">
        <v>8</v>
      </c>
      <c r="C32" s="79" t="s">
        <v>21</v>
      </c>
      <c r="D32" s="198">
        <f>D17/'SHEET-4'!D32*1000</f>
        <v>765.79453440698114</v>
      </c>
      <c r="E32" s="198">
        <f>E17/'SHEET-4'!E32*1000</f>
        <v>765.79453440698114</v>
      </c>
      <c r="F32" s="145">
        <f>F17/'SHEET-4'!F32*1000</f>
        <v>767.17501507613451</v>
      </c>
      <c r="G32" s="145">
        <f>G17/'SHEET-4'!G32*1000</f>
        <v>767.17501507613451</v>
      </c>
      <c r="H32" s="156">
        <f t="shared" si="2"/>
        <v>-1.7994338215203375E-3</v>
      </c>
      <c r="I32" s="157">
        <f t="shared" si="2"/>
        <v>-1.7994338215203375E-3</v>
      </c>
      <c r="N32" s="77">
        <f>(D17/'SHEET-4'!D32)*1000</f>
        <v>765.79453440698114</v>
      </c>
      <c r="O32" s="77">
        <f>(E17/'SHEET-4'!E32)*1000</f>
        <v>765.79453440698114</v>
      </c>
      <c r="P32" s="77">
        <f>(F17/'SHEET-4'!F32)*1000</f>
        <v>767.17501507613451</v>
      </c>
      <c r="R32" s="78"/>
    </row>
    <row r="33" spans="1:18" ht="21.6" customHeight="1" x14ac:dyDescent="0.4">
      <c r="A33" s="62">
        <v>5</v>
      </c>
      <c r="B33" s="63" t="s">
        <v>2</v>
      </c>
      <c r="C33" s="79" t="s">
        <v>21</v>
      </c>
      <c r="D33" s="198">
        <f>D18/'SHEET-4'!D33*1000</f>
        <v>609.31022953555373</v>
      </c>
      <c r="E33" s="282">
        <f>E18/'SHEET-4'!E33*1000</f>
        <v>609.31022953555373</v>
      </c>
      <c r="F33" s="211">
        <f>F18/'SHEET-4'!F33*1000</f>
        <v>674.98004265972406</v>
      </c>
      <c r="G33" s="211">
        <f>G18/'SHEET-4'!G33*1000</f>
        <v>674.98004265972406</v>
      </c>
      <c r="H33" s="156">
        <f t="shared" si="2"/>
        <v>-9.7291488597798861E-2</v>
      </c>
      <c r="I33" s="157">
        <f t="shared" si="2"/>
        <v>-9.7291488597798861E-2</v>
      </c>
      <c r="N33" s="77">
        <f>(D18/'SHEET-4'!D33)*1000</f>
        <v>609.31022953555373</v>
      </c>
      <c r="O33" s="77">
        <f>(E18/'SHEET-4'!E33)*1000</f>
        <v>609.31022953555373</v>
      </c>
      <c r="P33" s="77">
        <f>(F18/'SHEET-4'!F33)*1000</f>
        <v>674.98004265972406</v>
      </c>
      <c r="R33" s="78"/>
    </row>
    <row r="34" spans="1:18" ht="21.6" customHeight="1" x14ac:dyDescent="0.4">
      <c r="A34" s="62">
        <v>6</v>
      </c>
      <c r="B34" s="63" t="s">
        <v>3</v>
      </c>
      <c r="C34" s="79" t="s">
        <v>21</v>
      </c>
      <c r="D34" s="357">
        <f>D19/'SHEET-4'!D34*1000</f>
        <v>837.45023995936299</v>
      </c>
      <c r="E34" s="358">
        <f>E19/'SHEET-4'!E34*1000</f>
        <v>837.45023995936299</v>
      </c>
      <c r="F34" s="355">
        <f>F19/'SHEET-4'!F34:F35*1000</f>
        <v>862.58422651258593</v>
      </c>
      <c r="G34" s="355">
        <f>F34</f>
        <v>862.58422651258593</v>
      </c>
      <c r="H34" s="353">
        <f t="shared" si="2"/>
        <v>-2.9138008533774424E-2</v>
      </c>
      <c r="I34" s="354">
        <f t="shared" si="2"/>
        <v>-2.9138008533774424E-2</v>
      </c>
      <c r="N34" s="77">
        <f>(D19/'SHEET-4'!D34)*1000</f>
        <v>837.45023995936299</v>
      </c>
      <c r="O34" s="77">
        <f>(E19/'SHEET-4'!E34)*1000</f>
        <v>837.45023995936299</v>
      </c>
      <c r="P34" s="77">
        <f>(F19/'SHEET-4'!F34)*1000</f>
        <v>862.58422651258593</v>
      </c>
      <c r="R34" s="78"/>
    </row>
    <row r="35" spans="1:18" ht="21.6" customHeight="1" x14ac:dyDescent="0.4">
      <c r="A35" s="62">
        <v>7</v>
      </c>
      <c r="B35" s="63" t="s">
        <v>1</v>
      </c>
      <c r="C35" s="79" t="s">
        <v>21</v>
      </c>
      <c r="D35" s="357"/>
      <c r="E35" s="358"/>
      <c r="F35" s="356"/>
      <c r="G35" s="356"/>
      <c r="H35" s="353"/>
      <c r="I35" s="354"/>
      <c r="N35" s="77" t="e">
        <f>(D20/'SHEET-4'!D35)*1000</f>
        <v>#DIV/0!</v>
      </c>
      <c r="O35" s="77" t="e">
        <f>(E20/'SHEET-4'!E35)*1000</f>
        <v>#DIV/0!</v>
      </c>
      <c r="P35" s="77" t="e">
        <f>(F20/'SHEET-4'!F35)*1000</f>
        <v>#DIV/0!</v>
      </c>
      <c r="R35" s="78"/>
    </row>
    <row r="36" spans="1:18" ht="21.6" customHeight="1" x14ac:dyDescent="0.4">
      <c r="A36" s="62">
        <v>8</v>
      </c>
      <c r="B36" s="63" t="s">
        <v>120</v>
      </c>
      <c r="C36" s="79" t="s">
        <v>21</v>
      </c>
      <c r="D36" s="198">
        <f>D21/'SHEET-4'!D36*1000</f>
        <v>688.00497203231828</v>
      </c>
      <c r="E36" s="282">
        <f>E21/'SHEET-4'!E36*1000</f>
        <v>688.00497203231828</v>
      </c>
      <c r="F36" s="30">
        <f>F21/'SHEET-4'!F36*1000</f>
        <v>741.34043166443428</v>
      </c>
      <c r="G36" s="30">
        <f>F36</f>
        <v>741.34043166443428</v>
      </c>
      <c r="H36" s="156">
        <f t="shared" si="2"/>
        <v>-7.1944625375913868E-2</v>
      </c>
      <c r="I36" s="157">
        <f t="shared" si="2"/>
        <v>-7.1944625375913868E-2</v>
      </c>
      <c r="N36" s="77">
        <f>(D21/'SHEET-4'!D36)*1000</f>
        <v>688.00497203231828</v>
      </c>
      <c r="O36" s="77">
        <f>(E21/'SHEET-4'!E36)*1000</f>
        <v>688.00497203231828</v>
      </c>
      <c r="P36" s="77">
        <f>(F21/'SHEET-4'!F36)*1000</f>
        <v>741.34043166443428</v>
      </c>
      <c r="R36" s="78"/>
    </row>
    <row r="37" spans="1:18" ht="24" customHeight="1" x14ac:dyDescent="0.4">
      <c r="A37" s="62">
        <v>9</v>
      </c>
      <c r="B37" s="63" t="s">
        <v>10</v>
      </c>
      <c r="C37" s="79" t="s">
        <v>21</v>
      </c>
      <c r="D37" s="198">
        <f>D22/'SHEET-4'!D37*1000</f>
        <v>690.8952227645168</v>
      </c>
      <c r="E37" s="282">
        <f>E22/'SHEET-4'!E37*1000</f>
        <v>690.8952227645168</v>
      </c>
      <c r="F37" s="30">
        <f>F22/'SHEET-4'!F37*1000</f>
        <v>741.94535742558082</v>
      </c>
      <c r="G37" s="30">
        <f t="shared" ref="G37:G40" si="3">F37</f>
        <v>741.94535742558082</v>
      </c>
      <c r="H37" s="156">
        <f t="shared" si="2"/>
        <v>-6.8805787582793099E-2</v>
      </c>
      <c r="I37" s="157">
        <f t="shared" si="2"/>
        <v>-6.8805787582793099E-2</v>
      </c>
      <c r="N37" s="77">
        <f>(D22/'SHEET-4'!D37)*1000</f>
        <v>690.8952227645168</v>
      </c>
      <c r="O37" s="77">
        <f>(E22/'SHEET-4'!E37)*1000</f>
        <v>690.8952227645168</v>
      </c>
      <c r="P37" s="77">
        <f>(F22/'SHEET-4'!F37)*1000</f>
        <v>741.94535742558082</v>
      </c>
      <c r="R37" s="78"/>
    </row>
    <row r="38" spans="1:18" ht="21.6" customHeight="1" x14ac:dyDescent="0.4">
      <c r="A38" s="62">
        <v>10</v>
      </c>
      <c r="B38" s="63" t="s">
        <v>5</v>
      </c>
      <c r="C38" s="79" t="s">
        <v>21</v>
      </c>
      <c r="D38" s="198">
        <f>D23/'SHEET-4'!D38*1000</f>
        <v>384.04717918719768</v>
      </c>
      <c r="E38" s="282">
        <f>E23/'SHEET-4'!E38*1000</f>
        <v>384.04717918719768</v>
      </c>
      <c r="F38" s="198">
        <f>F23/'SHEET-4'!F38*1000</f>
        <v>418.69314250900942</v>
      </c>
      <c r="G38" s="30">
        <f t="shared" si="3"/>
        <v>418.69314250900942</v>
      </c>
      <c r="H38" s="156">
        <f t="shared" si="2"/>
        <v>-8.2747864257333104E-2</v>
      </c>
      <c r="I38" s="157">
        <f t="shared" si="2"/>
        <v>-8.2747864257333104E-2</v>
      </c>
      <c r="N38" s="77">
        <f>(D23/'SHEET-4'!D38)*1000</f>
        <v>384.04717918719768</v>
      </c>
      <c r="O38" s="77">
        <f>(E23/'SHEET-4'!E38)*1000</f>
        <v>384.04717918719768</v>
      </c>
      <c r="P38" s="77">
        <f>(F23/'SHEET-4'!F38)*1000</f>
        <v>418.69314250900942</v>
      </c>
      <c r="R38" s="78"/>
    </row>
    <row r="39" spans="1:18" ht="24" customHeight="1" x14ac:dyDescent="0.4">
      <c r="A39" s="62">
        <v>11</v>
      </c>
      <c r="B39" s="63" t="s">
        <v>11</v>
      </c>
      <c r="C39" s="79" t="s">
        <v>21</v>
      </c>
      <c r="D39" s="198">
        <f>D24/'SHEET-4'!D39*1000</f>
        <v>640.6116191798094</v>
      </c>
      <c r="E39" s="282">
        <f>E24/'SHEET-4'!E39*1000</f>
        <v>640.6116191798094</v>
      </c>
      <c r="F39" s="30">
        <f>F24/'SHEET-4'!F39*1000</f>
        <v>682.57581396804301</v>
      </c>
      <c r="G39" s="30">
        <f t="shared" si="3"/>
        <v>682.57581396804301</v>
      </c>
      <c r="H39" s="156">
        <f t="shared" si="2"/>
        <v>-6.1479170415197723E-2</v>
      </c>
      <c r="I39" s="157">
        <f t="shared" si="2"/>
        <v>-6.1479170415197723E-2</v>
      </c>
      <c r="N39" s="77">
        <f>(D24/'SHEET-4'!D39)*1000</f>
        <v>640.6116191798094</v>
      </c>
      <c r="O39" s="77">
        <f>(E24/'SHEET-4'!E39)*1000</f>
        <v>640.6116191798094</v>
      </c>
      <c r="P39" s="77">
        <f>(F24/'SHEET-4'!F39)*1000</f>
        <v>682.57581396804301</v>
      </c>
      <c r="R39" s="78"/>
    </row>
    <row r="40" spans="1:18" ht="31.5" customHeight="1" thickBot="1" x14ac:dyDescent="0.45">
      <c r="A40" s="67">
        <v>12</v>
      </c>
      <c r="B40" s="68" t="s">
        <v>12</v>
      </c>
      <c r="C40" s="80" t="s">
        <v>21</v>
      </c>
      <c r="D40" s="295">
        <f>D25/'SHEET-4'!D40*1000</f>
        <v>697.33523802748084</v>
      </c>
      <c r="E40" s="55">
        <f>E25/'SHEET-4'!E40*1000</f>
        <v>697.33523802748084</v>
      </c>
      <c r="F40" s="55">
        <f>F25/'SHEET-4'!F40*1000</f>
        <v>720.30796458596387</v>
      </c>
      <c r="G40" s="55">
        <f t="shared" si="3"/>
        <v>720.30796458596387</v>
      </c>
      <c r="H40" s="158">
        <f t="shared" si="2"/>
        <v>-3.1892923149458519E-2</v>
      </c>
      <c r="I40" s="159">
        <f t="shared" si="2"/>
        <v>-3.1892923149458519E-2</v>
      </c>
      <c r="N40" s="77">
        <f>(D25/'SHEET-4'!D40)*1000</f>
        <v>697.33523802748084</v>
      </c>
      <c r="O40" s="77">
        <f>(E25/'SHEET-4'!E40)*1000</f>
        <v>697.33523802748084</v>
      </c>
      <c r="P40" s="77">
        <f>(F25/'SHEET-4'!F40)*1000</f>
        <v>720.30796458596387</v>
      </c>
      <c r="R40" s="78"/>
    </row>
    <row r="41" spans="1:18" ht="23.25" x14ac:dyDescent="0.35">
      <c r="P41" s="78"/>
    </row>
    <row r="42" spans="1:18" ht="23.25" x14ac:dyDescent="0.35">
      <c r="P42" s="78"/>
    </row>
    <row r="43" spans="1:18" ht="12.75" customHeight="1" x14ac:dyDescent="0.35">
      <c r="A43" s="317" t="s">
        <v>234</v>
      </c>
      <c r="B43" s="317"/>
      <c r="P43" s="78"/>
    </row>
    <row r="44" spans="1:18" ht="23.25" x14ac:dyDescent="0.35">
      <c r="P44" s="78"/>
    </row>
    <row r="49" spans="4:6" ht="26.25" x14ac:dyDescent="0.4">
      <c r="D49" s="81"/>
    </row>
    <row r="50" spans="4:6" ht="26.25" x14ac:dyDescent="0.4">
      <c r="D50" s="81"/>
    </row>
    <row r="51" spans="4:6" ht="26.25" x14ac:dyDescent="0.4">
      <c r="D51" s="82"/>
    </row>
    <row r="55" spans="4:6" ht="23.25" x14ac:dyDescent="0.35">
      <c r="F55" s="66"/>
    </row>
    <row r="56" spans="4:6" ht="23.25" x14ac:dyDescent="0.35">
      <c r="F56" s="66"/>
    </row>
    <row r="57" spans="4:6" ht="23.25" x14ac:dyDescent="0.35">
      <c r="F57" s="66"/>
    </row>
  </sheetData>
  <mergeCells count="23">
    <mergeCell ref="A43:B43"/>
    <mergeCell ref="D34:D35"/>
    <mergeCell ref="E34:E35"/>
    <mergeCell ref="F34:F35"/>
    <mergeCell ref="G34:G35"/>
    <mergeCell ref="H34:H35"/>
    <mergeCell ref="I34:I35"/>
    <mergeCell ref="H12:H13"/>
    <mergeCell ref="I12:I13"/>
    <mergeCell ref="D13:E13"/>
    <mergeCell ref="F13:G13"/>
    <mergeCell ref="D19:D20"/>
    <mergeCell ref="E19:E20"/>
    <mergeCell ref="F19:F20"/>
    <mergeCell ref="G19:G20"/>
    <mergeCell ref="H19:H20"/>
    <mergeCell ref="I19:I20"/>
    <mergeCell ref="A5:I5"/>
    <mergeCell ref="A7:I7"/>
    <mergeCell ref="A9:I9"/>
    <mergeCell ref="D11:E11"/>
    <mergeCell ref="F11:G11"/>
    <mergeCell ref="H11:I11"/>
  </mergeCells>
  <printOptions horizontalCentered="1" verticalCentered="1"/>
  <pageMargins left="0.25" right="0.25" top="0.25" bottom="0.25" header="0.5" footer="0.5"/>
  <pageSetup paperSize="9" scale="58"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2:P76"/>
  <sheetViews>
    <sheetView view="pageBreakPreview" zoomScale="60" zoomScaleNormal="60" workbookViewId="0">
      <selection activeCell="D14" sqref="D14:G55"/>
    </sheetView>
  </sheetViews>
  <sheetFormatPr defaultRowHeight="12.75" x14ac:dyDescent="0.2"/>
  <cols>
    <col min="1" max="1" width="8" customWidth="1"/>
    <col min="2" max="2" width="65.85546875" customWidth="1"/>
    <col min="3" max="3" width="22" customWidth="1"/>
    <col min="4" max="4" width="24.7109375" customWidth="1"/>
    <col min="5" max="5" width="25.5703125" customWidth="1"/>
    <col min="6" max="6" width="24.140625" customWidth="1"/>
    <col min="7" max="7" width="25.5703125" customWidth="1"/>
    <col min="8" max="9" width="21.85546875" bestFit="1" customWidth="1"/>
    <col min="14" max="14" width="39.42578125" customWidth="1"/>
  </cols>
  <sheetData>
    <row r="2" spans="1:10" ht="30" x14ac:dyDescent="0.2">
      <c r="I2" s="46" t="s">
        <v>227</v>
      </c>
    </row>
    <row r="5" spans="1:10" ht="30" x14ac:dyDescent="0.45">
      <c r="A5" s="359" t="s">
        <v>0</v>
      </c>
      <c r="B5" s="359"/>
      <c r="C5" s="359"/>
      <c r="D5" s="359"/>
      <c r="E5" s="359"/>
      <c r="F5" s="359"/>
      <c r="G5" s="359"/>
      <c r="H5" s="359"/>
      <c r="I5" s="359"/>
      <c r="J5" s="5"/>
    </row>
    <row r="6" spans="1:10" ht="8.25" customHeight="1" x14ac:dyDescent="0.2">
      <c r="A6" s="5"/>
      <c r="B6" s="5"/>
      <c r="C6" s="5"/>
      <c r="D6" s="5"/>
      <c r="E6" s="5"/>
      <c r="F6" s="5"/>
      <c r="G6" s="5"/>
      <c r="H6" s="5"/>
      <c r="I6" s="5"/>
      <c r="J6" s="5"/>
    </row>
    <row r="7" spans="1:10" ht="30" x14ac:dyDescent="0.2">
      <c r="A7" s="361" t="s">
        <v>20</v>
      </c>
      <c r="B7" s="361"/>
      <c r="C7" s="361"/>
      <c r="D7" s="361"/>
      <c r="E7" s="361"/>
      <c r="F7" s="361"/>
      <c r="G7" s="361"/>
      <c r="H7" s="361"/>
      <c r="I7" s="361"/>
      <c r="J7" s="5"/>
    </row>
    <row r="8" spans="1:10" ht="8.25" customHeight="1" x14ac:dyDescent="0.2">
      <c r="A8" s="5"/>
      <c r="B8" s="5"/>
      <c r="C8" s="5"/>
      <c r="D8" s="5"/>
      <c r="E8" s="5"/>
      <c r="F8" s="5"/>
      <c r="G8" s="5"/>
      <c r="H8" s="5"/>
      <c r="I8" s="5"/>
      <c r="J8" s="5"/>
    </row>
    <row r="9" spans="1:10" ht="27.75" x14ac:dyDescent="0.2">
      <c r="A9" s="360" t="s">
        <v>41</v>
      </c>
      <c r="B9" s="360"/>
      <c r="C9" s="360"/>
      <c r="D9" s="360"/>
      <c r="E9" s="360"/>
      <c r="F9" s="360"/>
      <c r="G9" s="360"/>
      <c r="H9" s="360"/>
      <c r="I9" s="360"/>
      <c r="J9" s="5"/>
    </row>
    <row r="10" spans="1:10" ht="13.5" thickBot="1" x14ac:dyDescent="0.25">
      <c r="A10" s="5"/>
      <c r="B10" s="5"/>
      <c r="C10" s="5"/>
      <c r="D10" s="5"/>
      <c r="E10" s="5"/>
      <c r="F10" s="5"/>
      <c r="G10" s="5"/>
      <c r="H10" s="5"/>
      <c r="I10" s="5"/>
      <c r="J10" s="5"/>
    </row>
    <row r="11" spans="1:10" ht="18" x14ac:dyDescent="0.2">
      <c r="A11" s="12"/>
      <c r="B11" s="48"/>
      <c r="C11" s="48"/>
      <c r="D11" s="362" t="s">
        <v>16</v>
      </c>
      <c r="E11" s="362"/>
      <c r="F11" s="362" t="s">
        <v>67</v>
      </c>
      <c r="G11" s="362"/>
      <c r="H11" s="362" t="s">
        <v>17</v>
      </c>
      <c r="I11" s="363"/>
      <c r="J11" s="5"/>
    </row>
    <row r="12" spans="1:10" ht="18" x14ac:dyDescent="0.2">
      <c r="A12" s="13"/>
      <c r="B12" s="49"/>
      <c r="C12" s="49"/>
      <c r="D12" s="49" t="s">
        <v>14</v>
      </c>
      <c r="E12" s="49" t="s">
        <v>15</v>
      </c>
      <c r="F12" s="49" t="s">
        <v>14</v>
      </c>
      <c r="G12" s="49" t="s">
        <v>15</v>
      </c>
      <c r="H12" s="365" t="s">
        <v>14</v>
      </c>
      <c r="I12" s="367" t="s">
        <v>15</v>
      </c>
      <c r="J12" s="5"/>
    </row>
    <row r="13" spans="1:10" ht="27" customHeight="1" thickBot="1" x14ac:dyDescent="0.25">
      <c r="A13" s="15" t="s">
        <v>39</v>
      </c>
      <c r="B13" s="16" t="s">
        <v>40</v>
      </c>
      <c r="C13" s="1"/>
      <c r="D13" s="327" t="str">
        <f>+'SHEET-5'!D13:E13</f>
        <v>April, 2025 to June, 2025</v>
      </c>
      <c r="E13" s="327"/>
      <c r="F13" s="327" t="str">
        <f>+'SHEET-5'!F13:G13</f>
        <v>April, 2024 to June, 2024</v>
      </c>
      <c r="G13" s="327"/>
      <c r="H13" s="366"/>
      <c r="I13" s="368"/>
      <c r="J13" s="5"/>
    </row>
    <row r="14" spans="1:10" ht="23.25" x14ac:dyDescent="0.2">
      <c r="A14" s="123">
        <v>1</v>
      </c>
      <c r="B14" s="124" t="s">
        <v>4</v>
      </c>
      <c r="C14" s="125" t="s">
        <v>36</v>
      </c>
      <c r="D14" s="291">
        <v>94.241780170582885</v>
      </c>
      <c r="E14" s="54">
        <f>D14</f>
        <v>94.241780170582885</v>
      </c>
      <c r="F14" s="292">
        <v>94.02244200526323</v>
      </c>
      <c r="G14" s="293">
        <v>94.02244200526323</v>
      </c>
      <c r="H14" s="142">
        <f>(D14-F14)/F14</f>
        <v>2.332827787087014E-3</v>
      </c>
      <c r="I14" s="143">
        <f>(E14-G14)/G14</f>
        <v>2.332827787087014E-3</v>
      </c>
      <c r="J14" s="5"/>
    </row>
    <row r="15" spans="1:10" ht="23.25" x14ac:dyDescent="0.2">
      <c r="A15" s="13">
        <v>2</v>
      </c>
      <c r="B15" s="14" t="s">
        <v>83</v>
      </c>
      <c r="C15" s="25" t="s">
        <v>36</v>
      </c>
      <c r="D15" s="198">
        <v>0</v>
      </c>
      <c r="E15" s="288">
        <v>0</v>
      </c>
      <c r="F15" s="198">
        <v>0</v>
      </c>
      <c r="G15" s="293">
        <v>0</v>
      </c>
      <c r="H15" s="193" t="e">
        <f t="shared" ref="H15:H18" si="0">(D15-F15)/F15</f>
        <v>#DIV/0!</v>
      </c>
      <c r="I15" s="194" t="e">
        <f t="shared" ref="I15:I25" si="1">(E15-G15)/G15</f>
        <v>#DIV/0!</v>
      </c>
      <c r="J15" s="5"/>
    </row>
    <row r="16" spans="1:10" ht="23.25" x14ac:dyDescent="0.2">
      <c r="A16" s="13">
        <v>3</v>
      </c>
      <c r="B16" s="14" t="s">
        <v>7</v>
      </c>
      <c r="C16" s="25" t="s">
        <v>36</v>
      </c>
      <c r="D16" s="198">
        <v>0</v>
      </c>
      <c r="E16" s="288">
        <v>0</v>
      </c>
      <c r="F16" s="198">
        <v>0</v>
      </c>
      <c r="G16" s="293">
        <v>0</v>
      </c>
      <c r="H16" s="142">
        <v>0</v>
      </c>
      <c r="I16" s="139">
        <v>0</v>
      </c>
      <c r="J16" s="5"/>
    </row>
    <row r="17" spans="1:16" ht="23.25" x14ac:dyDescent="0.2">
      <c r="A17" s="13">
        <v>4</v>
      </c>
      <c r="B17" s="14" t="s">
        <v>8</v>
      </c>
      <c r="C17" s="25" t="s">
        <v>36</v>
      </c>
      <c r="D17" s="292">
        <v>94.241780170582885</v>
      </c>
      <c r="E17" s="288">
        <f>D17</f>
        <v>94.241780170582885</v>
      </c>
      <c r="F17" s="198">
        <v>94.02244200526323</v>
      </c>
      <c r="G17" s="293">
        <v>94.02244200526323</v>
      </c>
      <c r="H17" s="142">
        <f t="shared" si="0"/>
        <v>2.332827787087014E-3</v>
      </c>
      <c r="I17" s="139">
        <f t="shared" si="1"/>
        <v>2.332827787087014E-3</v>
      </c>
      <c r="J17" s="5"/>
    </row>
    <row r="18" spans="1:16" ht="23.25" x14ac:dyDescent="0.2">
      <c r="A18" s="13">
        <v>5</v>
      </c>
      <c r="B18" s="14" t="s">
        <v>2</v>
      </c>
      <c r="C18" s="25" t="s">
        <v>36</v>
      </c>
      <c r="D18" s="294">
        <v>18.5989912454184</v>
      </c>
      <c r="E18" s="288">
        <f>D18</f>
        <v>18.5989912454184</v>
      </c>
      <c r="F18" s="294">
        <v>18.371608855005082</v>
      </c>
      <c r="G18" s="293">
        <v>18.371608855005082</v>
      </c>
      <c r="H18" s="142">
        <f t="shared" si="0"/>
        <v>1.2376836030414996E-2</v>
      </c>
      <c r="I18" s="139">
        <f t="shared" si="1"/>
        <v>1.2376836030414996E-2</v>
      </c>
      <c r="J18" s="5"/>
    </row>
    <row r="19" spans="1:16" ht="18" customHeight="1" x14ac:dyDescent="0.2">
      <c r="A19" s="13">
        <v>6</v>
      </c>
      <c r="B19" s="14" t="s">
        <v>3</v>
      </c>
      <c r="C19" s="25" t="s">
        <v>36</v>
      </c>
      <c r="D19" s="357">
        <v>86.388401711856162</v>
      </c>
      <c r="E19" s="358">
        <f>D19</f>
        <v>86.388401711856162</v>
      </c>
      <c r="F19" s="357">
        <v>80.163128834576185</v>
      </c>
      <c r="G19" s="371">
        <v>80.163128834576185</v>
      </c>
      <c r="H19" s="370">
        <f t="shared" ref="H19" si="2">(D19-F19)/F19</f>
        <v>7.7657558628061868E-2</v>
      </c>
      <c r="I19" s="364">
        <f t="shared" si="1"/>
        <v>7.7657558628061868E-2</v>
      </c>
      <c r="J19" s="5"/>
    </row>
    <row r="20" spans="1:16" ht="18" customHeight="1" x14ac:dyDescent="0.2">
      <c r="A20" s="13">
        <v>7</v>
      </c>
      <c r="B20" s="14" t="s">
        <v>1</v>
      </c>
      <c r="C20" s="25" t="s">
        <v>36</v>
      </c>
      <c r="D20" s="357"/>
      <c r="E20" s="358"/>
      <c r="F20" s="357"/>
      <c r="G20" s="371"/>
      <c r="H20" s="370"/>
      <c r="I20" s="364"/>
      <c r="J20" s="5"/>
      <c r="P20" s="2"/>
    </row>
    <row r="21" spans="1:16" ht="23.25" x14ac:dyDescent="0.2">
      <c r="A21" s="13">
        <v>8</v>
      </c>
      <c r="B21" s="14" t="s">
        <v>9</v>
      </c>
      <c r="C21" s="25" t="s">
        <v>36</v>
      </c>
      <c r="D21" s="294">
        <v>3.1066103687596645</v>
      </c>
      <c r="E21" s="288">
        <f>D21</f>
        <v>3.1066103687596645</v>
      </c>
      <c r="F21" s="294">
        <v>3.449999057094729</v>
      </c>
      <c r="G21" s="293">
        <v>3.449999057094729</v>
      </c>
      <c r="H21" s="142">
        <f t="shared" ref="H21:H25" si="3">(D21-F21)/F21</f>
        <v>-9.9532980343546767E-2</v>
      </c>
      <c r="I21" s="139">
        <f t="shared" si="1"/>
        <v>-9.9532980343546767E-2</v>
      </c>
      <c r="J21" s="5"/>
    </row>
    <row r="22" spans="1:16" ht="23.25" x14ac:dyDescent="0.2">
      <c r="A22" s="13">
        <v>9</v>
      </c>
      <c r="B22" s="14" t="s">
        <v>10</v>
      </c>
      <c r="C22" s="25" t="s">
        <v>36</v>
      </c>
      <c r="D22" s="198">
        <v>42.532993896716462</v>
      </c>
      <c r="E22" s="288">
        <f t="shared" ref="E22:E25" si="4">D22</f>
        <v>42.532993896716462</v>
      </c>
      <c r="F22" s="198">
        <v>40.865414714359112</v>
      </c>
      <c r="G22" s="293">
        <v>40.865414714359112</v>
      </c>
      <c r="H22" s="142">
        <f t="shared" si="3"/>
        <v>4.0806613465527948E-2</v>
      </c>
      <c r="I22" s="139">
        <f t="shared" si="1"/>
        <v>4.0806613465527948E-2</v>
      </c>
      <c r="J22" s="5"/>
    </row>
    <row r="23" spans="1:16" ht="23.25" x14ac:dyDescent="0.2">
      <c r="A23" s="13">
        <v>10</v>
      </c>
      <c r="B23" s="14" t="s">
        <v>5</v>
      </c>
      <c r="C23" s="25" t="s">
        <v>36</v>
      </c>
      <c r="D23" s="294">
        <v>12.715489345612809</v>
      </c>
      <c r="E23" s="288">
        <f t="shared" si="4"/>
        <v>12.715489345612809</v>
      </c>
      <c r="F23" s="294">
        <v>11.51615660702889</v>
      </c>
      <c r="G23" s="293">
        <v>11.51615660702889</v>
      </c>
      <c r="H23" s="142">
        <f t="shared" si="3"/>
        <v>0.10414348983860694</v>
      </c>
      <c r="I23" s="139">
        <f t="shared" si="1"/>
        <v>0.10414348983860694</v>
      </c>
      <c r="J23" s="5"/>
    </row>
    <row r="24" spans="1:16" ht="23.25" x14ac:dyDescent="0.2">
      <c r="A24" s="13">
        <v>11</v>
      </c>
      <c r="B24" s="14" t="s">
        <v>11</v>
      </c>
      <c r="C24" s="25" t="s">
        <v>36</v>
      </c>
      <c r="D24" s="198">
        <v>37.251725356101872</v>
      </c>
      <c r="E24" s="288">
        <f t="shared" si="4"/>
        <v>37.251725356101872</v>
      </c>
      <c r="F24" s="198">
        <v>35.284528980342138</v>
      </c>
      <c r="G24" s="293">
        <v>35.284528980342138</v>
      </c>
      <c r="H24" s="142">
        <f t="shared" si="3"/>
        <v>5.5752377390547184E-2</v>
      </c>
      <c r="I24" s="139">
        <f t="shared" si="1"/>
        <v>5.5752377390547184E-2</v>
      </c>
      <c r="J24" s="5"/>
    </row>
    <row r="25" spans="1:16" ht="24" thickBot="1" x14ac:dyDescent="0.25">
      <c r="A25" s="15">
        <v>12</v>
      </c>
      <c r="B25" s="16" t="s">
        <v>12</v>
      </c>
      <c r="C25" s="26" t="s">
        <v>36</v>
      </c>
      <c r="D25" s="295">
        <v>67.18415882576933</v>
      </c>
      <c r="E25" s="296">
        <f t="shared" si="4"/>
        <v>67.18415882576933</v>
      </c>
      <c r="F25" s="295">
        <v>65.166633924748965</v>
      </c>
      <c r="G25" s="297">
        <v>65.166633924748965</v>
      </c>
      <c r="H25" s="142">
        <f t="shared" si="3"/>
        <v>3.0959476951810928E-2</v>
      </c>
      <c r="I25" s="138">
        <f t="shared" si="1"/>
        <v>3.0959476951810928E-2</v>
      </c>
      <c r="J25" s="5"/>
    </row>
    <row r="26" spans="1:16" ht="8.25" customHeight="1" x14ac:dyDescent="0.3">
      <c r="A26" s="6"/>
      <c r="B26" s="7"/>
      <c r="C26" s="8"/>
      <c r="D26" s="207"/>
      <c r="E26" s="207"/>
      <c r="F26" s="207"/>
      <c r="G26" s="207"/>
      <c r="H26" s="10"/>
      <c r="I26" s="11"/>
      <c r="J26" s="5"/>
    </row>
    <row r="27" spans="1:16" ht="27" customHeight="1" x14ac:dyDescent="0.3">
      <c r="A27" s="3" t="s">
        <v>6</v>
      </c>
      <c r="B27" s="9" t="s">
        <v>104</v>
      </c>
      <c r="C27" s="8"/>
      <c r="D27" s="207"/>
      <c r="E27" s="207"/>
      <c r="F27" s="207"/>
      <c r="G27" s="207"/>
      <c r="H27" s="10"/>
      <c r="I27" s="11"/>
      <c r="J27" s="5"/>
    </row>
    <row r="28" spans="1:16" ht="9" customHeight="1" thickBot="1" x14ac:dyDescent="0.35">
      <c r="A28" s="6"/>
      <c r="B28" s="7"/>
      <c r="C28" s="8"/>
      <c r="D28" s="207"/>
      <c r="E28" s="207"/>
      <c r="F28" s="207"/>
      <c r="G28" s="207"/>
      <c r="H28" s="10"/>
      <c r="I28" s="141"/>
      <c r="J28" s="5"/>
    </row>
    <row r="29" spans="1:16" ht="23.25" x14ac:dyDescent="0.2">
      <c r="A29" s="12">
        <v>1</v>
      </c>
      <c r="B29" s="17" t="s">
        <v>4</v>
      </c>
      <c r="C29" s="4" t="s">
        <v>36</v>
      </c>
      <c r="D29" s="291">
        <v>420.00176099328206</v>
      </c>
      <c r="E29" s="54">
        <f>D29</f>
        <v>420.00176099328206</v>
      </c>
      <c r="F29" s="291">
        <v>419.74859614288442</v>
      </c>
      <c r="G29" s="298">
        <v>419.74859614288442</v>
      </c>
      <c r="H29" s="135">
        <f>(D29-F29)/F29</f>
        <v>6.0313447793273849E-4</v>
      </c>
      <c r="I29" s="136">
        <f>(E29-G29)/G29</f>
        <v>6.0313447793273849E-4</v>
      </c>
      <c r="J29" s="5"/>
    </row>
    <row r="30" spans="1:16" ht="23.25" x14ac:dyDescent="0.2">
      <c r="A30" s="13">
        <v>2</v>
      </c>
      <c r="B30" s="14" t="s">
        <v>83</v>
      </c>
      <c r="C30" s="25" t="s">
        <v>36</v>
      </c>
      <c r="D30" s="198">
        <v>0</v>
      </c>
      <c r="E30" s="288">
        <f t="shared" ref="E30:E33" si="5">D30</f>
        <v>0</v>
      </c>
      <c r="F30" s="198">
        <v>0</v>
      </c>
      <c r="G30" s="293">
        <v>0</v>
      </c>
      <c r="H30" s="190" t="e">
        <f t="shared" ref="H30:H40" si="6">(D30-F30)/F30</f>
        <v>#DIV/0!</v>
      </c>
      <c r="I30" s="194" t="e">
        <f t="shared" ref="I30:I40" si="7">(E30-G30)/G30</f>
        <v>#DIV/0!</v>
      </c>
      <c r="J30" s="5"/>
    </row>
    <row r="31" spans="1:16" ht="24" thickBot="1" x14ac:dyDescent="0.25">
      <c r="A31" s="13">
        <v>3</v>
      </c>
      <c r="B31" s="14" t="s">
        <v>7</v>
      </c>
      <c r="C31" s="25" t="s">
        <v>36</v>
      </c>
      <c r="D31" s="198">
        <v>0</v>
      </c>
      <c r="E31" s="288">
        <f t="shared" si="5"/>
        <v>0</v>
      </c>
      <c r="F31" s="198">
        <v>0</v>
      </c>
      <c r="G31" s="293">
        <v>0</v>
      </c>
      <c r="H31" s="140">
        <v>0</v>
      </c>
      <c r="I31" s="139">
        <v>0</v>
      </c>
      <c r="J31" s="5"/>
    </row>
    <row r="32" spans="1:16" ht="23.25" x14ac:dyDescent="0.2">
      <c r="A32" s="13">
        <v>4</v>
      </c>
      <c r="B32" s="14" t="s">
        <v>8</v>
      </c>
      <c r="C32" s="25" t="s">
        <v>36</v>
      </c>
      <c r="D32" s="291">
        <v>420.00176099328206</v>
      </c>
      <c r="E32" s="288">
        <f t="shared" si="5"/>
        <v>420.00176099328206</v>
      </c>
      <c r="F32" s="198">
        <v>419.74859614288442</v>
      </c>
      <c r="G32" s="293">
        <v>419.74859614288442</v>
      </c>
      <c r="H32" s="140">
        <f t="shared" si="6"/>
        <v>6.0313447793273849E-4</v>
      </c>
      <c r="I32" s="139">
        <f t="shared" si="7"/>
        <v>6.0313447793273849E-4</v>
      </c>
      <c r="J32" s="5"/>
    </row>
    <row r="33" spans="1:10" ht="23.25" x14ac:dyDescent="0.2">
      <c r="A33" s="13">
        <v>5</v>
      </c>
      <c r="B33" s="14" t="s">
        <v>2</v>
      </c>
      <c r="C33" s="25" t="s">
        <v>36</v>
      </c>
      <c r="D33" s="198">
        <v>398.4259412228792</v>
      </c>
      <c r="E33" s="288">
        <f t="shared" si="5"/>
        <v>398.4259412228792</v>
      </c>
      <c r="F33" s="198">
        <v>356.90392516479483</v>
      </c>
      <c r="G33" s="293">
        <v>356.90392516479483</v>
      </c>
      <c r="H33" s="140">
        <f t="shared" si="6"/>
        <v>0.11633947718258417</v>
      </c>
      <c r="I33" s="139">
        <f t="shared" si="7"/>
        <v>0.11633947718258417</v>
      </c>
      <c r="J33" s="5"/>
    </row>
    <row r="34" spans="1:10" ht="18" customHeight="1" x14ac:dyDescent="0.2">
      <c r="A34" s="13">
        <v>6</v>
      </c>
      <c r="B34" s="14" t="s">
        <v>3</v>
      </c>
      <c r="C34" s="25" t="s">
        <v>36</v>
      </c>
      <c r="D34" s="372">
        <v>533.97198741497562</v>
      </c>
      <c r="E34" s="358">
        <f>D34</f>
        <v>533.97198741497562</v>
      </c>
      <c r="F34" s="372">
        <v>457.00509814276791</v>
      </c>
      <c r="G34" s="371">
        <v>457.00509814276791</v>
      </c>
      <c r="H34" s="370">
        <f t="shared" si="6"/>
        <v>0.16841582202254413</v>
      </c>
      <c r="I34" s="364">
        <f t="shared" si="7"/>
        <v>0.16841582202254413</v>
      </c>
      <c r="J34" s="5"/>
    </row>
    <row r="35" spans="1:10" ht="18" customHeight="1" x14ac:dyDescent="0.2">
      <c r="A35" s="13">
        <v>7</v>
      </c>
      <c r="B35" s="14" t="s">
        <v>1</v>
      </c>
      <c r="C35" s="25" t="s">
        <v>36</v>
      </c>
      <c r="D35" s="373"/>
      <c r="E35" s="358"/>
      <c r="F35" s="373"/>
      <c r="G35" s="371"/>
      <c r="H35" s="370"/>
      <c r="I35" s="364"/>
      <c r="J35" s="5"/>
    </row>
    <row r="36" spans="1:10" ht="23.25" x14ac:dyDescent="0.2">
      <c r="A36" s="13">
        <v>8</v>
      </c>
      <c r="B36" s="14" t="s">
        <v>9</v>
      </c>
      <c r="C36" s="25" t="s">
        <v>36</v>
      </c>
      <c r="D36" s="198">
        <v>772.32545758756964</v>
      </c>
      <c r="E36" s="288">
        <f t="shared" ref="E36:E40" si="8">D36</f>
        <v>772.32545758756964</v>
      </c>
      <c r="F36" s="198">
        <v>337.20650258232507</v>
      </c>
      <c r="G36" s="293">
        <v>337.20650258232507</v>
      </c>
      <c r="H36" s="140">
        <f t="shared" si="6"/>
        <v>1.2903634766029322</v>
      </c>
      <c r="I36" s="139">
        <f t="shared" si="7"/>
        <v>1.2903634766029322</v>
      </c>
      <c r="J36" s="5"/>
    </row>
    <row r="37" spans="1:10" ht="23.25" x14ac:dyDescent="0.2">
      <c r="A37" s="13">
        <v>9</v>
      </c>
      <c r="B37" s="14" t="s">
        <v>10</v>
      </c>
      <c r="C37" s="25" t="s">
        <v>36</v>
      </c>
      <c r="D37" s="198">
        <v>471.91819619600255</v>
      </c>
      <c r="E37" s="288">
        <f t="shared" si="8"/>
        <v>471.91819619600255</v>
      </c>
      <c r="F37" s="198">
        <v>393.58918930950909</v>
      </c>
      <c r="G37" s="293">
        <v>393.58918930950909</v>
      </c>
      <c r="H37" s="140">
        <f t="shared" si="6"/>
        <v>0.19901208929012887</v>
      </c>
      <c r="I37" s="139">
        <f t="shared" si="7"/>
        <v>0.19901208929012887</v>
      </c>
      <c r="J37" s="5"/>
    </row>
    <row r="38" spans="1:10" ht="23.25" x14ac:dyDescent="0.2">
      <c r="A38" s="13">
        <v>10</v>
      </c>
      <c r="B38" s="14" t="s">
        <v>224</v>
      </c>
      <c r="C38" s="25" t="s">
        <v>36</v>
      </c>
      <c r="D38" s="198">
        <v>79.269667721392992</v>
      </c>
      <c r="E38" s="288">
        <f t="shared" si="8"/>
        <v>79.269667721392992</v>
      </c>
      <c r="F38" s="198">
        <v>78.18672633895487</v>
      </c>
      <c r="G38" s="293">
        <v>78.18672633895487</v>
      </c>
      <c r="H38" s="140">
        <f t="shared" si="6"/>
        <v>1.3850706291798912E-2</v>
      </c>
      <c r="I38" s="139">
        <f t="shared" si="7"/>
        <v>1.3850706291798912E-2</v>
      </c>
      <c r="J38" s="5"/>
    </row>
    <row r="39" spans="1:10" ht="23.25" x14ac:dyDescent="0.2">
      <c r="A39" s="13">
        <v>11</v>
      </c>
      <c r="B39" s="14" t="s">
        <v>11</v>
      </c>
      <c r="C39" s="25" t="s">
        <v>36</v>
      </c>
      <c r="D39" s="198">
        <v>402.37239240824698</v>
      </c>
      <c r="E39" s="288">
        <f t="shared" si="8"/>
        <v>402.37239240824698</v>
      </c>
      <c r="F39" s="198">
        <v>333.61407513016462</v>
      </c>
      <c r="G39" s="293">
        <v>333.61407513016462</v>
      </c>
      <c r="H39" s="140">
        <f t="shared" si="6"/>
        <v>0.20610136802907747</v>
      </c>
      <c r="I39" s="139">
        <f t="shared" si="7"/>
        <v>0.20610136802907747</v>
      </c>
      <c r="J39" s="5"/>
    </row>
    <row r="40" spans="1:10" ht="24" thickBot="1" x14ac:dyDescent="0.25">
      <c r="A40" s="15"/>
      <c r="B40" s="16" t="s">
        <v>12</v>
      </c>
      <c r="C40" s="26" t="s">
        <v>36</v>
      </c>
      <c r="D40" s="295">
        <v>411.63172553227344</v>
      </c>
      <c r="E40" s="296">
        <f t="shared" si="8"/>
        <v>411.63172553227344</v>
      </c>
      <c r="F40" s="295">
        <v>377.43382737683146</v>
      </c>
      <c r="G40" s="297">
        <v>377.43382737683146</v>
      </c>
      <c r="H40" s="137">
        <f t="shared" si="6"/>
        <v>9.0606341231038251E-2</v>
      </c>
      <c r="I40" s="138">
        <f t="shared" si="7"/>
        <v>9.0606341231038251E-2</v>
      </c>
      <c r="J40" s="5"/>
    </row>
    <row r="41" spans="1:10" ht="15.75" customHeight="1" x14ac:dyDescent="0.3">
      <c r="A41" s="6"/>
      <c r="B41" s="7"/>
      <c r="C41" s="8"/>
      <c r="D41" s="114"/>
      <c r="E41" s="114"/>
      <c r="F41" s="114"/>
      <c r="G41" s="114"/>
      <c r="H41" s="10"/>
      <c r="I41" s="11"/>
      <c r="J41" s="5"/>
    </row>
    <row r="42" spans="1:10" ht="20.25" x14ac:dyDescent="0.3">
      <c r="A42" s="3" t="s">
        <v>46</v>
      </c>
      <c r="B42" s="9" t="s">
        <v>37</v>
      </c>
      <c r="C42" s="8"/>
      <c r="D42" s="114"/>
      <c r="E42" s="114"/>
      <c r="F42" s="114"/>
      <c r="G42" s="114"/>
      <c r="H42" s="10"/>
      <c r="I42" s="11"/>
      <c r="J42" s="5"/>
    </row>
    <row r="43" spans="1:10" ht="12" customHeight="1" thickBot="1" x14ac:dyDescent="0.35">
      <c r="A43" s="6"/>
      <c r="B43" s="7"/>
      <c r="C43" s="8"/>
      <c r="D43" s="114"/>
      <c r="E43" s="114"/>
      <c r="F43" s="114"/>
      <c r="G43" s="114"/>
      <c r="H43" s="10"/>
      <c r="I43" s="11"/>
      <c r="J43" s="5"/>
    </row>
    <row r="44" spans="1:10" ht="23.25" x14ac:dyDescent="0.2">
      <c r="A44" s="12">
        <v>1</v>
      </c>
      <c r="B44" s="17" t="s">
        <v>4</v>
      </c>
      <c r="C44" s="4" t="s">
        <v>38</v>
      </c>
      <c r="D44" s="299">
        <f>'SHEET-4'!D29/'SHEET-4'!D14*10^6</f>
        <v>509982.54063816986</v>
      </c>
      <c r="E44" s="299">
        <f>'SHEET-4'!E29/'SHEET-4'!E14*10^6</f>
        <v>509982.54063816986</v>
      </c>
      <c r="F44" s="299">
        <f>'SHEET-4'!F29/'SHEET-4'!F14*10^6</f>
        <v>538549.95242626069</v>
      </c>
      <c r="G44" s="299">
        <f>'SHEET-4'!G29/'SHEET-4'!G14*10^6</f>
        <v>538549.95242626069</v>
      </c>
      <c r="H44" s="135">
        <f>(D44-F44)/F44</f>
        <v>-5.3045054891175274E-2</v>
      </c>
      <c r="I44" s="136">
        <f>(E44-G44)/G44</f>
        <v>-5.3045054891175274E-2</v>
      </c>
      <c r="J44" s="5"/>
    </row>
    <row r="45" spans="1:10" ht="23.25" x14ac:dyDescent="0.2">
      <c r="A45" s="13">
        <v>2</v>
      </c>
      <c r="B45" s="14" t="s">
        <v>83</v>
      </c>
      <c r="C45" s="25" t="s">
        <v>38</v>
      </c>
      <c r="D45" s="300">
        <v>0</v>
      </c>
      <c r="E45" s="301">
        <v>0</v>
      </c>
      <c r="F45" s="301">
        <v>0</v>
      </c>
      <c r="G45" s="301">
        <v>0</v>
      </c>
      <c r="H45" s="190" t="e">
        <f t="shared" ref="H45:H55" si="9">(D45-F45)/F45</f>
        <v>#DIV/0!</v>
      </c>
      <c r="I45" s="194" t="e">
        <f t="shared" ref="I45:I54" si="10">(E45-G45)/G45</f>
        <v>#DIV/0!</v>
      </c>
      <c r="J45" s="5"/>
    </row>
    <row r="46" spans="1:10" ht="23.25" x14ac:dyDescent="0.2">
      <c r="A46" s="13">
        <v>3</v>
      </c>
      <c r="B46" s="14" t="s">
        <v>7</v>
      </c>
      <c r="C46" s="25" t="s">
        <v>38</v>
      </c>
      <c r="D46" s="302">
        <v>0</v>
      </c>
      <c r="E46" s="303">
        <f t="shared" ref="E46" si="11">D46</f>
        <v>0</v>
      </c>
      <c r="F46" s="301">
        <v>0</v>
      </c>
      <c r="G46" s="301">
        <v>0</v>
      </c>
      <c r="H46" s="50">
        <v>0</v>
      </c>
      <c r="I46" s="91">
        <v>0</v>
      </c>
      <c r="J46" s="5"/>
    </row>
    <row r="47" spans="1:10" ht="23.25" x14ac:dyDescent="0.2">
      <c r="A47" s="13">
        <v>4</v>
      </c>
      <c r="B47" s="14" t="s">
        <v>8</v>
      </c>
      <c r="C47" s="25" t="s">
        <v>38</v>
      </c>
      <c r="D47" s="300">
        <f>'SHEET-4'!D32/'SHEET-4'!D17*10^6</f>
        <v>509982.54063816986</v>
      </c>
      <c r="E47" s="303">
        <f>D47</f>
        <v>509982.54063816986</v>
      </c>
      <c r="F47" s="301">
        <f>'SHEET-4'!F32/'SHEET-4'!F17*10^6</f>
        <v>538549.95242626069</v>
      </c>
      <c r="G47" s="301">
        <f>'SHEET-4'!G32/'SHEET-4'!G17*10^6</f>
        <v>538549.95242626069</v>
      </c>
      <c r="H47" s="50">
        <f t="shared" si="9"/>
        <v>-5.3045054891175274E-2</v>
      </c>
      <c r="I47" s="91">
        <f t="shared" si="10"/>
        <v>-5.3045054891175274E-2</v>
      </c>
      <c r="J47" s="5"/>
    </row>
    <row r="48" spans="1:10" ht="23.25" x14ac:dyDescent="0.2">
      <c r="A48" s="13">
        <v>5</v>
      </c>
      <c r="B48" s="14" t="s">
        <v>2</v>
      </c>
      <c r="C48" s="25" t="s">
        <v>38</v>
      </c>
      <c r="D48" s="300">
        <f>'SHEET-4'!D33/'SHEET-4'!D18*10^6</f>
        <v>340.51907549899033</v>
      </c>
      <c r="E48" s="303">
        <f>D48</f>
        <v>340.51907549899033</v>
      </c>
      <c r="F48" s="301">
        <f>'SHEET-4'!F33/'SHEET-4'!F18*10^6</f>
        <v>351.97288684621475</v>
      </c>
      <c r="G48" s="301">
        <f t="shared" ref="G48" si="12">F48</f>
        <v>351.97288684621475</v>
      </c>
      <c r="H48" s="50">
        <f t="shared" si="9"/>
        <v>-3.2541743342375279E-2</v>
      </c>
      <c r="I48" s="91">
        <f t="shared" si="10"/>
        <v>-3.2541743342375279E-2</v>
      </c>
      <c r="J48" s="5"/>
    </row>
    <row r="49" spans="1:10" ht="18" customHeight="1" x14ac:dyDescent="0.2">
      <c r="A49" s="13">
        <v>6</v>
      </c>
      <c r="B49" s="14" t="s">
        <v>3</v>
      </c>
      <c r="C49" s="25" t="s">
        <v>38</v>
      </c>
      <c r="D49" s="369">
        <f>'SHEET-4'!D34/'SHEET-4'!D19*10^6</f>
        <v>1300.5473129822822</v>
      </c>
      <c r="E49" s="374">
        <f>'SHEET-4'!E34/'SHEET-4'!E19*10^6</f>
        <v>1300.5473129822822</v>
      </c>
      <c r="F49" s="374">
        <f>'SHEET-4'!F34/'SHEET-4'!F19*10^6</f>
        <v>1353.3223560650983</v>
      </c>
      <c r="G49" s="374">
        <f>F49</f>
        <v>1353.3223560650983</v>
      </c>
      <c r="H49" s="370">
        <f t="shared" si="9"/>
        <v>-3.8996653566164517E-2</v>
      </c>
      <c r="I49" s="364">
        <f t="shared" si="10"/>
        <v>-3.8996653566164517E-2</v>
      </c>
      <c r="J49" s="5"/>
    </row>
    <row r="50" spans="1:10" ht="18" customHeight="1" x14ac:dyDescent="0.2">
      <c r="A50" s="13">
        <v>7</v>
      </c>
      <c r="B50" s="14" t="s">
        <v>1</v>
      </c>
      <c r="C50" s="25" t="s">
        <v>38</v>
      </c>
      <c r="D50" s="369"/>
      <c r="E50" s="374"/>
      <c r="F50" s="374"/>
      <c r="G50" s="374"/>
      <c r="H50" s="370"/>
      <c r="I50" s="364"/>
      <c r="J50" s="5"/>
    </row>
    <row r="51" spans="1:10" ht="23.25" x14ac:dyDescent="0.2">
      <c r="A51" s="13">
        <v>8</v>
      </c>
      <c r="B51" s="14" t="s">
        <v>9</v>
      </c>
      <c r="C51" s="25" t="s">
        <v>38</v>
      </c>
      <c r="D51" s="300">
        <f>'SHEET-4'!D36/'SHEET-4'!D21*10^6</f>
        <v>3819.697913884685</v>
      </c>
      <c r="E51" s="301">
        <f>'SHEET-4'!E36/'SHEET-4'!E21*10^6</f>
        <v>3819.697913884685</v>
      </c>
      <c r="F51" s="301">
        <f>'SHEET-4'!F36/'SHEET-4'!F21*10^6</f>
        <v>3631.1641938065627</v>
      </c>
      <c r="G51" s="301">
        <f>F51</f>
        <v>3631.1641938065627</v>
      </c>
      <c r="H51" s="50">
        <f t="shared" si="9"/>
        <v>5.1921012109474932E-2</v>
      </c>
      <c r="I51" s="91">
        <f t="shared" si="10"/>
        <v>5.1921012109474932E-2</v>
      </c>
      <c r="J51" s="5"/>
    </row>
    <row r="52" spans="1:10" ht="23.25" x14ac:dyDescent="0.2">
      <c r="A52" s="13">
        <v>9</v>
      </c>
      <c r="B52" s="14" t="s">
        <v>10</v>
      </c>
      <c r="C52" s="25" t="s">
        <v>38</v>
      </c>
      <c r="D52" s="300">
        <f>'SHEET-4'!D37/'SHEET-4'!D22*10^6</f>
        <v>495.93961493497636</v>
      </c>
      <c r="E52" s="303">
        <f t="shared" ref="E52:E55" si="13">D52</f>
        <v>495.93961493497636</v>
      </c>
      <c r="F52" s="301">
        <f>'SHEET-4'!F37/'SHEET-4'!F22*10^6</f>
        <v>508.67086006647878</v>
      </c>
      <c r="G52" s="301">
        <f t="shared" ref="G52:G55" si="14">F52</f>
        <v>508.67086006647878</v>
      </c>
      <c r="H52" s="50">
        <f t="shared" si="9"/>
        <v>-2.5028453821472216E-2</v>
      </c>
      <c r="I52" s="91">
        <f t="shared" si="10"/>
        <v>-2.5028453821472216E-2</v>
      </c>
      <c r="J52" s="5"/>
    </row>
    <row r="53" spans="1:10" ht="23.25" x14ac:dyDescent="0.2">
      <c r="A53" s="13">
        <v>10</v>
      </c>
      <c r="B53" s="14" t="s">
        <v>5</v>
      </c>
      <c r="C53" s="25" t="s">
        <v>38</v>
      </c>
      <c r="D53" s="300">
        <f>'SHEET-4'!D38/'SHEET-4'!D23*10^6</f>
        <v>1433.817173472095</v>
      </c>
      <c r="E53" s="303">
        <f t="shared" si="13"/>
        <v>1433.817173472095</v>
      </c>
      <c r="F53" s="301">
        <f>'SHEET-4'!F38/'SHEET-4'!F23*10^6</f>
        <v>1715.3180918474434</v>
      </c>
      <c r="G53" s="301">
        <f t="shared" si="14"/>
        <v>1715.3180918474434</v>
      </c>
      <c r="H53" s="50">
        <f t="shared" si="9"/>
        <v>-0.16411003866470295</v>
      </c>
      <c r="I53" s="91">
        <f t="shared" si="10"/>
        <v>-0.16411003866470295</v>
      </c>
      <c r="J53" s="5"/>
    </row>
    <row r="54" spans="1:10" ht="23.25" x14ac:dyDescent="0.2">
      <c r="A54" s="13">
        <v>11</v>
      </c>
      <c r="B54" s="14" t="s">
        <v>11</v>
      </c>
      <c r="C54" s="25" t="s">
        <v>38</v>
      </c>
      <c r="D54" s="300">
        <f>'SHEET-4'!D39/'SHEET-4'!D24*10^6</f>
        <v>555.48187180512559</v>
      </c>
      <c r="E54" s="303">
        <f t="shared" si="13"/>
        <v>555.48187180512559</v>
      </c>
      <c r="F54" s="301">
        <f>'SHEET-4'!F39/'SHEET-4'!F24*10^6</f>
        <v>584.14107726147529</v>
      </c>
      <c r="G54" s="301">
        <f t="shared" si="14"/>
        <v>584.14107726147529</v>
      </c>
      <c r="H54" s="50">
        <f t="shared" si="9"/>
        <v>-4.9062129975018277E-2</v>
      </c>
      <c r="I54" s="91">
        <f t="shared" si="10"/>
        <v>-4.9062129975018277E-2</v>
      </c>
      <c r="J54" s="5"/>
    </row>
    <row r="55" spans="1:10" ht="24" thickBot="1" x14ac:dyDescent="0.25">
      <c r="A55" s="15"/>
      <c r="B55" s="16" t="s">
        <v>12</v>
      </c>
      <c r="C55" s="26" t="s">
        <v>38</v>
      </c>
      <c r="D55" s="304">
        <f>'SHEET-4'!D40/'SHEET-4'!D25*10^6</f>
        <v>1014.8240413569447</v>
      </c>
      <c r="E55" s="305">
        <f t="shared" si="13"/>
        <v>1014.8240413569447</v>
      </c>
      <c r="F55" s="306">
        <f>'SHEET-4'!F40/'SHEET-4'!F25*10^6</f>
        <v>1053.5067118597542</v>
      </c>
      <c r="G55" s="306">
        <f t="shared" si="14"/>
        <v>1053.5067118597542</v>
      </c>
      <c r="H55" s="137">
        <f t="shared" si="9"/>
        <v>-3.6718010495180461E-2</v>
      </c>
      <c r="I55" s="138">
        <f>(E55-G55)/G55</f>
        <v>-3.6718010495180461E-2</v>
      </c>
      <c r="J55" s="5"/>
    </row>
    <row r="56" spans="1:10" ht="23.25" x14ac:dyDescent="0.2">
      <c r="A56" s="8"/>
      <c r="B56" s="8"/>
      <c r="C56" s="8"/>
      <c r="D56" s="24"/>
      <c r="E56" s="24"/>
      <c r="F56" s="24"/>
      <c r="G56" s="45"/>
      <c r="H56" s="8"/>
      <c r="I56" s="8"/>
      <c r="J56" s="5"/>
    </row>
    <row r="57" spans="1:10" x14ac:dyDescent="0.2">
      <c r="A57" s="5"/>
      <c r="B57" s="5"/>
      <c r="C57" s="5"/>
      <c r="D57" s="5"/>
      <c r="E57" s="5"/>
      <c r="F57" s="5"/>
      <c r="G57" s="5"/>
      <c r="H57" s="5"/>
      <c r="I57" s="5"/>
      <c r="J57" s="5"/>
    </row>
    <row r="58" spans="1:10" ht="12.75" customHeight="1" x14ac:dyDescent="0.2">
      <c r="A58" s="317" t="s">
        <v>234</v>
      </c>
      <c r="B58" s="317"/>
      <c r="C58" s="5"/>
      <c r="D58" s="5"/>
      <c r="E58" s="5"/>
      <c r="F58" s="5"/>
      <c r="G58" s="5"/>
      <c r="H58" s="5"/>
      <c r="I58" s="5"/>
      <c r="J58" s="5"/>
    </row>
    <row r="59" spans="1:10" x14ac:dyDescent="0.2">
      <c r="A59" s="5"/>
      <c r="B59" s="5"/>
      <c r="C59" s="5"/>
      <c r="D59" s="5"/>
      <c r="E59" s="5"/>
      <c r="F59" s="5"/>
      <c r="G59" s="5"/>
      <c r="H59" s="5"/>
      <c r="I59" s="5"/>
      <c r="J59" s="5"/>
    </row>
    <row r="60" spans="1:10" x14ac:dyDescent="0.2">
      <c r="A60" s="5"/>
      <c r="B60" s="5"/>
      <c r="C60" s="5"/>
      <c r="D60" s="5"/>
      <c r="E60" s="5"/>
      <c r="F60" s="5"/>
      <c r="G60" s="5"/>
      <c r="H60" s="5"/>
      <c r="I60" s="5"/>
      <c r="J60" s="5"/>
    </row>
    <row r="61" spans="1:10" ht="26.25" x14ac:dyDescent="0.4">
      <c r="A61" s="5"/>
      <c r="B61" s="5"/>
      <c r="C61" s="5"/>
      <c r="D61" s="19"/>
      <c r="E61" s="5"/>
      <c r="F61" s="5"/>
      <c r="G61" s="5"/>
      <c r="H61" s="5"/>
      <c r="I61" s="5"/>
      <c r="J61" s="5"/>
    </row>
    <row r="62" spans="1:10" x14ac:dyDescent="0.2">
      <c r="A62" s="5"/>
      <c r="B62" s="5"/>
      <c r="C62" s="5"/>
      <c r="D62" s="43"/>
      <c r="E62" s="5"/>
      <c r="F62" s="5"/>
      <c r="G62" s="5"/>
      <c r="H62" s="5"/>
      <c r="I62" s="5"/>
      <c r="J62" s="5"/>
    </row>
    <row r="63" spans="1:10" ht="24" thickBot="1" x14ac:dyDescent="0.4">
      <c r="A63" s="5"/>
      <c r="B63" s="9"/>
      <c r="C63" s="5"/>
      <c r="D63" s="5"/>
      <c r="E63" s="5"/>
      <c r="F63" s="18"/>
      <c r="G63" s="5"/>
      <c r="H63" s="5"/>
      <c r="I63" s="5"/>
      <c r="J63" s="5"/>
    </row>
    <row r="64" spans="1:10" ht="23.25" x14ac:dyDescent="0.35">
      <c r="A64" s="12"/>
      <c r="B64" s="17"/>
      <c r="C64" s="4"/>
      <c r="D64" s="27"/>
      <c r="E64" s="27"/>
      <c r="F64" s="27"/>
      <c r="G64" s="27"/>
      <c r="H64" s="5"/>
      <c r="I64" s="5"/>
      <c r="J64" s="5"/>
    </row>
    <row r="65" spans="1:10" ht="23.25" x14ac:dyDescent="0.35">
      <c r="A65" s="13"/>
      <c r="B65" s="14"/>
      <c r="C65" s="25"/>
      <c r="D65" s="27"/>
      <c r="E65" s="27"/>
      <c r="F65" s="27"/>
      <c r="G65" s="27"/>
      <c r="H65" s="5"/>
      <c r="I65" s="5"/>
      <c r="J65" s="5"/>
    </row>
    <row r="66" spans="1:10" ht="23.25" x14ac:dyDescent="0.35">
      <c r="A66" s="13"/>
      <c r="B66" s="14"/>
      <c r="C66" s="25"/>
      <c r="D66" s="27"/>
      <c r="E66" s="27"/>
      <c r="F66" s="27"/>
      <c r="G66" s="27"/>
      <c r="H66" s="5"/>
      <c r="I66" s="5"/>
      <c r="J66" s="5"/>
    </row>
    <row r="67" spans="1:10" ht="23.25" x14ac:dyDescent="0.35">
      <c r="A67" s="13"/>
      <c r="B67" s="14"/>
      <c r="C67" s="25"/>
      <c r="D67" s="27"/>
      <c r="E67" s="27"/>
      <c r="F67" s="27"/>
      <c r="G67" s="27"/>
      <c r="H67" s="5"/>
      <c r="I67" s="5"/>
      <c r="J67" s="5"/>
    </row>
    <row r="68" spans="1:10" ht="23.25" x14ac:dyDescent="0.35">
      <c r="A68" s="13"/>
      <c r="B68" s="14"/>
      <c r="C68" s="25"/>
      <c r="D68" s="44">
        <f>3.8</f>
        <v>3.8</v>
      </c>
      <c r="E68" s="27"/>
      <c r="F68" s="27"/>
      <c r="G68" s="27"/>
      <c r="H68" s="5"/>
      <c r="I68" s="5"/>
      <c r="J68" s="5"/>
    </row>
    <row r="69" spans="1:10" ht="23.25" x14ac:dyDescent="0.35">
      <c r="A69" s="13"/>
      <c r="B69" s="14"/>
      <c r="C69" s="25"/>
      <c r="D69" s="44">
        <v>4.25</v>
      </c>
      <c r="E69" s="27"/>
      <c r="F69" s="27"/>
      <c r="G69" s="27"/>
    </row>
    <row r="70" spans="1:10" ht="23.25" x14ac:dyDescent="0.35">
      <c r="A70" s="13"/>
      <c r="B70" s="14"/>
      <c r="C70" s="25"/>
      <c r="D70" s="44">
        <v>4.55</v>
      </c>
      <c r="E70" s="27"/>
      <c r="F70" s="27"/>
      <c r="G70" s="27"/>
    </row>
    <row r="71" spans="1:10" ht="23.25" x14ac:dyDescent="0.35">
      <c r="A71" s="13"/>
      <c r="B71" s="14"/>
      <c r="C71" s="25"/>
      <c r="D71" s="44">
        <v>4.5999999999999996</v>
      </c>
      <c r="E71" s="27"/>
      <c r="F71" s="27"/>
      <c r="G71" s="27"/>
    </row>
    <row r="72" spans="1:10" ht="23.25" x14ac:dyDescent="0.35">
      <c r="A72" s="13"/>
      <c r="B72" s="14"/>
      <c r="C72" s="25"/>
      <c r="D72" s="27"/>
      <c r="E72" s="27"/>
      <c r="F72" s="27"/>
      <c r="G72" s="27"/>
    </row>
    <row r="73" spans="1:10" ht="23.25" x14ac:dyDescent="0.35">
      <c r="A73" s="13"/>
      <c r="B73" s="14"/>
      <c r="C73" s="25"/>
      <c r="D73" s="27"/>
      <c r="E73" s="27"/>
      <c r="F73" s="27"/>
      <c r="G73" s="27"/>
    </row>
    <row r="74" spans="1:10" ht="23.25" x14ac:dyDescent="0.35">
      <c r="A74" s="13"/>
      <c r="B74" s="14"/>
      <c r="C74" s="25"/>
      <c r="D74" s="27"/>
      <c r="E74" s="27"/>
      <c r="F74" s="27"/>
      <c r="G74" s="27"/>
    </row>
    <row r="75" spans="1:10" ht="24" thickBot="1" x14ac:dyDescent="0.4">
      <c r="A75" s="15"/>
      <c r="B75" s="16"/>
      <c r="C75" s="26"/>
      <c r="D75" s="27"/>
      <c r="E75" s="27"/>
      <c r="F75" s="27"/>
      <c r="G75" s="27"/>
    </row>
    <row r="76" spans="1:10" ht="23.25" x14ac:dyDescent="0.35">
      <c r="D76" s="28"/>
      <c r="E76" s="28"/>
      <c r="F76" s="28"/>
      <c r="G76" s="28"/>
    </row>
  </sheetData>
  <mergeCells count="29">
    <mergeCell ref="E49:E50"/>
    <mergeCell ref="H49:H50"/>
    <mergeCell ref="G34:G35"/>
    <mergeCell ref="F49:F50"/>
    <mergeCell ref="G49:G50"/>
    <mergeCell ref="E34:E35"/>
    <mergeCell ref="F34:F35"/>
    <mergeCell ref="A58:B58"/>
    <mergeCell ref="H12:H13"/>
    <mergeCell ref="I12:I13"/>
    <mergeCell ref="D13:E13"/>
    <mergeCell ref="D11:E11"/>
    <mergeCell ref="D49:D50"/>
    <mergeCell ref="E19:E20"/>
    <mergeCell ref="I49:I50"/>
    <mergeCell ref="H34:H35"/>
    <mergeCell ref="I34:I35"/>
    <mergeCell ref="F19:F20"/>
    <mergeCell ref="G19:G20"/>
    <mergeCell ref="F11:G11"/>
    <mergeCell ref="H19:H20"/>
    <mergeCell ref="D19:D20"/>
    <mergeCell ref="D34:D35"/>
    <mergeCell ref="A5:I5"/>
    <mergeCell ref="A9:I9"/>
    <mergeCell ref="A7:I7"/>
    <mergeCell ref="H11:I11"/>
    <mergeCell ref="I19:I20"/>
    <mergeCell ref="F13:G13"/>
  </mergeCells>
  <phoneticPr fontId="3" type="noConversion"/>
  <printOptions horizontalCentered="1" verticalCentered="1"/>
  <pageMargins left="0.511811023622047" right="0.23622047244094499" top="0.15748031496063" bottom="0" header="0.511811023622047" footer="0.511811023622047"/>
  <pageSetup paperSize="9" scale="45"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topLeftCell="A7" zoomScale="60" zoomScaleNormal="60" workbookViewId="0">
      <selection activeCell="C28" sqref="C28"/>
    </sheetView>
  </sheetViews>
  <sheetFormatPr defaultColWidth="9.140625" defaultRowHeight="12.75" x14ac:dyDescent="0.2"/>
  <cols>
    <col min="1" max="1" width="8" style="83" customWidth="1"/>
    <col min="2" max="2" width="67" style="83" customWidth="1"/>
    <col min="3" max="3" width="49.5703125" style="83" customWidth="1"/>
    <col min="4" max="4" width="50.42578125" style="83" customWidth="1"/>
    <col min="5" max="5" width="24.7109375" style="83" customWidth="1"/>
    <col min="6" max="6" width="27.140625" style="83" customWidth="1"/>
    <col min="7" max="7" width="9.140625" style="83"/>
    <col min="8" max="8" width="25.28515625" style="83" customWidth="1"/>
    <col min="9" max="10" width="9.140625" style="83"/>
    <col min="11" max="12" width="13" style="83" bestFit="1" customWidth="1"/>
    <col min="13" max="13" width="17.5703125" style="83" bestFit="1" customWidth="1"/>
    <col min="14" max="16384" width="9.140625" style="83"/>
  </cols>
  <sheetData>
    <row r="1" spans="1:8" ht="33" x14ac:dyDescent="0.2">
      <c r="E1" s="84" t="s">
        <v>228</v>
      </c>
    </row>
    <row r="4" spans="1:8" ht="37.5" x14ac:dyDescent="0.6">
      <c r="A4" s="320" t="s">
        <v>0</v>
      </c>
      <c r="B4" s="320"/>
      <c r="C4" s="320"/>
      <c r="D4" s="320"/>
      <c r="E4" s="320"/>
    </row>
    <row r="5" spans="1:8" ht="18" customHeight="1" x14ac:dyDescent="0.4">
      <c r="A5" s="85"/>
      <c r="B5" s="85"/>
      <c r="C5" s="85"/>
    </row>
    <row r="6" spans="1:8" ht="30" x14ac:dyDescent="0.2">
      <c r="A6" s="321" t="s">
        <v>100</v>
      </c>
      <c r="B6" s="321"/>
      <c r="C6" s="321"/>
      <c r="D6" s="321"/>
      <c r="E6" s="321"/>
    </row>
    <row r="7" spans="1:8" ht="18" customHeight="1" thickBot="1" x14ac:dyDescent="0.25"/>
    <row r="8" spans="1:8" ht="18" customHeight="1" x14ac:dyDescent="0.2">
      <c r="A8" s="86"/>
      <c r="B8" s="87"/>
      <c r="C8" s="126" t="s">
        <v>106</v>
      </c>
      <c r="D8" s="126" t="s">
        <v>67</v>
      </c>
      <c r="E8" s="127" t="s">
        <v>17</v>
      </c>
    </row>
    <row r="9" spans="1:8" ht="18" customHeight="1" x14ac:dyDescent="0.2">
      <c r="A9" s="88"/>
      <c r="B9" s="47"/>
      <c r="C9" s="147" t="s">
        <v>295</v>
      </c>
      <c r="D9" s="283" t="s">
        <v>235</v>
      </c>
      <c r="E9" s="29"/>
    </row>
    <row r="10" spans="1:8" ht="20.25" x14ac:dyDescent="0.2">
      <c r="A10" s="88" t="s">
        <v>39</v>
      </c>
      <c r="B10" s="90" t="s">
        <v>85</v>
      </c>
      <c r="C10" s="144" t="s">
        <v>63</v>
      </c>
      <c r="D10" s="148" t="s">
        <v>63</v>
      </c>
      <c r="E10" s="128"/>
    </row>
    <row r="11" spans="1:8" ht="23.25" x14ac:dyDescent="0.2">
      <c r="A11" s="88">
        <v>1</v>
      </c>
      <c r="B11" s="90" t="s">
        <v>86</v>
      </c>
      <c r="C11" s="282">
        <v>2630.44</v>
      </c>
      <c r="D11" s="282">
        <v>2793.3</v>
      </c>
      <c r="E11" s="284">
        <f t="shared" ref="E11:E14" si="0">(C11-D11)/D11</f>
        <v>-5.8303798374682317E-2</v>
      </c>
      <c r="G11" s="95"/>
      <c r="H11" s="95"/>
    </row>
    <row r="12" spans="1:8" ht="23.25" x14ac:dyDescent="0.2">
      <c r="A12" s="88">
        <v>2</v>
      </c>
      <c r="B12" s="90" t="s">
        <v>87</v>
      </c>
      <c r="C12" s="282">
        <f>10.47+2.21+59.29</f>
        <v>71.97</v>
      </c>
      <c r="D12" s="282">
        <v>41.58</v>
      </c>
      <c r="E12" s="284">
        <f t="shared" si="0"/>
        <v>0.73088023088023091</v>
      </c>
    </row>
    <row r="13" spans="1:8" ht="23.25" x14ac:dyDescent="0.2">
      <c r="A13" s="88">
        <v>3</v>
      </c>
      <c r="B13" s="90" t="s">
        <v>127</v>
      </c>
      <c r="C13" s="282">
        <v>16.649999999999999</v>
      </c>
      <c r="D13" s="282">
        <v>17.149999999999999</v>
      </c>
      <c r="E13" s="284">
        <f t="shared" si="0"/>
        <v>-2.915451895043732E-2</v>
      </c>
    </row>
    <row r="14" spans="1:8" ht="23.25" x14ac:dyDescent="0.2">
      <c r="A14" s="88">
        <v>4</v>
      </c>
      <c r="B14" s="90" t="s">
        <v>88</v>
      </c>
      <c r="C14" s="282">
        <v>66.650000000000006</v>
      </c>
      <c r="D14" s="282">
        <v>62.15</v>
      </c>
      <c r="E14" s="284">
        <f t="shared" si="0"/>
        <v>7.2405470635559244E-2</v>
      </c>
    </row>
    <row r="15" spans="1:8" ht="23.25" x14ac:dyDescent="0.2">
      <c r="A15" s="88">
        <v>5</v>
      </c>
      <c r="B15" s="90" t="s">
        <v>121</v>
      </c>
      <c r="C15" s="282">
        <f>SUM(C11:C14)</f>
        <v>2785.71</v>
      </c>
      <c r="D15" s="282">
        <f>SUM(D11:D14)</f>
        <v>2914.1800000000003</v>
      </c>
      <c r="E15" s="168">
        <f>(C15-D15)/D15</f>
        <v>-4.4084442278788626E-2</v>
      </c>
      <c r="F15" s="200"/>
      <c r="H15" s="95"/>
    </row>
    <row r="16" spans="1:8" ht="17.25" customHeight="1" x14ac:dyDescent="0.2">
      <c r="A16" s="88"/>
      <c r="B16" s="90"/>
      <c r="C16" s="282"/>
      <c r="D16" s="282"/>
      <c r="E16" s="146"/>
      <c r="F16" s="200"/>
    </row>
    <row r="17" spans="1:11" ht="23.25" customHeight="1" x14ac:dyDescent="0.2">
      <c r="A17" s="88" t="s">
        <v>6</v>
      </c>
      <c r="B17" s="90" t="s">
        <v>89</v>
      </c>
      <c r="C17" s="290"/>
      <c r="D17" s="282"/>
      <c r="E17" s="146"/>
      <c r="F17" s="151"/>
    </row>
    <row r="18" spans="1:11" ht="23.25" x14ac:dyDescent="0.2">
      <c r="A18" s="88"/>
      <c r="B18" s="90" t="s">
        <v>90</v>
      </c>
      <c r="C18" s="290"/>
      <c r="D18" s="282"/>
      <c r="E18" s="146"/>
      <c r="F18" s="151"/>
      <c r="K18" s="83" t="s">
        <v>129</v>
      </c>
    </row>
    <row r="19" spans="1:11" ht="18" customHeight="1" x14ac:dyDescent="0.2">
      <c r="A19" s="88">
        <v>1</v>
      </c>
      <c r="B19" s="90" t="s">
        <v>110</v>
      </c>
      <c r="C19" s="355">
        <v>2316.04</v>
      </c>
      <c r="D19" s="355">
        <v>2444.31</v>
      </c>
      <c r="E19" s="375">
        <f>(C19-D19)/D19</f>
        <v>-5.247697714283376E-2</v>
      </c>
      <c r="F19" s="310"/>
    </row>
    <row r="20" spans="1:11" ht="18" customHeight="1" x14ac:dyDescent="0.2">
      <c r="A20" s="88">
        <v>2</v>
      </c>
      <c r="B20" s="90" t="s">
        <v>91</v>
      </c>
      <c r="C20" s="378"/>
      <c r="D20" s="378"/>
      <c r="E20" s="376"/>
      <c r="F20" s="311"/>
    </row>
    <row r="21" spans="1:11" ht="18" customHeight="1" x14ac:dyDescent="0.2">
      <c r="A21" s="88">
        <v>3</v>
      </c>
      <c r="B21" s="90" t="s">
        <v>92</v>
      </c>
      <c r="C21" s="356"/>
      <c r="D21" s="356"/>
      <c r="E21" s="377"/>
      <c r="F21" s="312"/>
    </row>
    <row r="22" spans="1:11" ht="23.25" x14ac:dyDescent="0.2">
      <c r="A22" s="88">
        <v>4</v>
      </c>
      <c r="B22" s="90" t="s">
        <v>93</v>
      </c>
      <c r="C22" s="282">
        <v>0</v>
      </c>
      <c r="D22" s="282">
        <v>0</v>
      </c>
      <c r="E22" s="168">
        <v>0</v>
      </c>
      <c r="F22" s="200"/>
    </row>
    <row r="23" spans="1:11" ht="25.5" customHeight="1" x14ac:dyDescent="0.2">
      <c r="A23" s="88">
        <v>5</v>
      </c>
      <c r="B23" s="90" t="s">
        <v>94</v>
      </c>
      <c r="C23" s="282">
        <v>185.84</v>
      </c>
      <c r="D23" s="282">
        <v>163.80000000000001</v>
      </c>
      <c r="E23" s="168">
        <f>(C23-D23)/D23</f>
        <v>0.13455433455433449</v>
      </c>
      <c r="F23" s="200"/>
    </row>
    <row r="24" spans="1:11" ht="23.25" x14ac:dyDescent="0.2">
      <c r="A24" s="88">
        <v>6</v>
      </c>
      <c r="B24" s="90" t="s">
        <v>27</v>
      </c>
      <c r="C24" s="282">
        <v>44.54</v>
      </c>
      <c r="D24" s="282">
        <v>30.79</v>
      </c>
      <c r="E24" s="168">
        <f>(C24-D24)/D24</f>
        <v>0.4465735628450796</v>
      </c>
      <c r="F24" s="200"/>
    </row>
    <row r="25" spans="1:11" ht="23.25" x14ac:dyDescent="0.2">
      <c r="A25" s="88">
        <v>7</v>
      </c>
      <c r="B25" s="90" t="s">
        <v>95</v>
      </c>
      <c r="C25" s="282">
        <v>37.04</v>
      </c>
      <c r="D25" s="282">
        <v>29.03</v>
      </c>
      <c r="E25" s="168">
        <f>(C25-D25)/D25</f>
        <v>0.27592146055804334</v>
      </c>
      <c r="F25" s="200"/>
    </row>
    <row r="26" spans="1:11" ht="23.25" x14ac:dyDescent="0.2">
      <c r="A26" s="88">
        <v>8</v>
      </c>
      <c r="B26" s="90" t="s">
        <v>96</v>
      </c>
      <c r="C26" s="282">
        <v>6.16</v>
      </c>
      <c r="D26" s="282">
        <v>10.33</v>
      </c>
      <c r="E26" s="201">
        <f>(C26-D26)/D26</f>
        <v>-0.40367860600193611</v>
      </c>
      <c r="F26" s="200"/>
    </row>
    <row r="27" spans="1:11" ht="12.75" customHeight="1" x14ac:dyDescent="0.2">
      <c r="A27" s="88"/>
      <c r="B27" s="90"/>
      <c r="C27" s="282"/>
      <c r="D27" s="282"/>
      <c r="E27" s="146"/>
      <c r="F27" s="200"/>
    </row>
    <row r="28" spans="1:11" ht="23.25" x14ac:dyDescent="0.2">
      <c r="A28" s="88">
        <v>9</v>
      </c>
      <c r="B28" s="90" t="s">
        <v>28</v>
      </c>
      <c r="C28" s="282">
        <v>83.6</v>
      </c>
      <c r="D28" s="282">
        <v>82.62</v>
      </c>
      <c r="E28" s="168">
        <f t="shared" ref="E28:E33" si="1">(C28-D28)/D28</f>
        <v>1.1861534737351607E-2</v>
      </c>
      <c r="F28" s="200"/>
    </row>
    <row r="29" spans="1:11" ht="27" customHeight="1" x14ac:dyDescent="0.2">
      <c r="A29" s="88">
        <v>10</v>
      </c>
      <c r="B29" s="90" t="s">
        <v>26</v>
      </c>
      <c r="C29" s="282">
        <v>25.07</v>
      </c>
      <c r="D29" s="282">
        <v>24.08</v>
      </c>
      <c r="E29" s="168">
        <f t="shared" si="1"/>
        <v>4.1112956810631318E-2</v>
      </c>
      <c r="F29" s="200"/>
    </row>
    <row r="30" spans="1:11" ht="23.25" x14ac:dyDescent="0.2">
      <c r="A30" s="88">
        <v>11</v>
      </c>
      <c r="B30" s="90" t="s">
        <v>97</v>
      </c>
      <c r="C30" s="282">
        <v>0</v>
      </c>
      <c r="D30" s="282">
        <v>0</v>
      </c>
      <c r="E30" s="168" t="e">
        <f t="shared" si="1"/>
        <v>#DIV/0!</v>
      </c>
      <c r="F30" s="200"/>
    </row>
    <row r="31" spans="1:11" ht="23.25" x14ac:dyDescent="0.2">
      <c r="A31" s="88">
        <v>12</v>
      </c>
      <c r="B31" s="90" t="s">
        <v>231</v>
      </c>
      <c r="C31" s="282">
        <v>0</v>
      </c>
      <c r="D31" s="282">
        <v>0</v>
      </c>
      <c r="E31" s="168">
        <v>0</v>
      </c>
      <c r="F31" s="200"/>
    </row>
    <row r="32" spans="1:11" ht="23.25" x14ac:dyDescent="0.2">
      <c r="A32" s="88">
        <v>13</v>
      </c>
      <c r="B32" s="90" t="s">
        <v>98</v>
      </c>
      <c r="C32" s="282">
        <v>0</v>
      </c>
      <c r="D32" s="282">
        <v>0</v>
      </c>
      <c r="E32" s="168"/>
      <c r="F32" s="200"/>
    </row>
    <row r="33" spans="1:13" ht="23.25" x14ac:dyDescent="0.2">
      <c r="A33" s="88">
        <v>14</v>
      </c>
      <c r="B33" s="90" t="s">
        <v>232</v>
      </c>
      <c r="C33" s="287">
        <f>SUM(C19:C32)</f>
        <v>2698.29</v>
      </c>
      <c r="D33" s="287">
        <f>SUM(D19:D32)</f>
        <v>2784.96</v>
      </c>
      <c r="E33" s="168">
        <f t="shared" si="1"/>
        <v>-3.1120734229576032E-2</v>
      </c>
      <c r="F33" s="22"/>
    </row>
    <row r="34" spans="1:13" ht="15" customHeight="1" x14ac:dyDescent="0.2">
      <c r="A34" s="88"/>
      <c r="B34" s="90"/>
      <c r="C34" s="287"/>
      <c r="D34" s="287"/>
      <c r="E34" s="176" t="s">
        <v>233</v>
      </c>
      <c r="F34" s="22"/>
    </row>
    <row r="35" spans="1:13" ht="20.25" customHeight="1" x14ac:dyDescent="0.3">
      <c r="A35" s="88" t="s">
        <v>46</v>
      </c>
      <c r="B35" s="90" t="s">
        <v>99</v>
      </c>
      <c r="C35" s="282">
        <f>C15-C33</f>
        <v>87.420000000000073</v>
      </c>
      <c r="D35" s="282">
        <f>D15-D33</f>
        <v>129.22000000000025</v>
      </c>
      <c r="E35" s="168">
        <f>(C35-D35)/D35</f>
        <v>-0.32347933756384539</v>
      </c>
      <c r="F35" s="200"/>
      <c r="K35" s="129"/>
      <c r="L35" s="129"/>
      <c r="M35" s="130"/>
    </row>
    <row r="36" spans="1:13" ht="23.25" x14ac:dyDescent="0.2">
      <c r="A36" s="88"/>
      <c r="B36" s="90"/>
      <c r="C36" s="20"/>
      <c r="D36" s="20"/>
      <c r="E36" s="134"/>
    </row>
    <row r="37" spans="1:13" ht="23.25" customHeight="1" thickBot="1" x14ac:dyDescent="0.25">
      <c r="A37" s="379" t="s">
        <v>128</v>
      </c>
      <c r="B37" s="380"/>
      <c r="C37" s="380"/>
      <c r="D37" s="380"/>
      <c r="E37" s="381"/>
    </row>
    <row r="40" spans="1:13" ht="12.75" customHeight="1" x14ac:dyDescent="0.2">
      <c r="A40" s="317" t="s">
        <v>234</v>
      </c>
      <c r="B40" s="317"/>
    </row>
    <row r="41" spans="1:13" x14ac:dyDescent="0.2">
      <c r="D41" s="95"/>
    </row>
    <row r="44" spans="1:13" ht="20.100000000000001" customHeight="1" x14ac:dyDescent="0.3">
      <c r="C44" s="23">
        <f>C19/'SHEET-1'!D26</f>
        <v>0.53948390264673318</v>
      </c>
      <c r="D44" s="23">
        <f>D19/'SHEET-1'!F26</f>
        <v>0.5631064606197993</v>
      </c>
    </row>
    <row r="45" spans="1:13" ht="20.100000000000001" customHeight="1" x14ac:dyDescent="0.2"/>
    <row r="46" spans="1:13" ht="20.100000000000001" customHeight="1" x14ac:dyDescent="0.2"/>
    <row r="47" spans="1:13" ht="20.100000000000001" customHeight="1" x14ac:dyDescent="0.2"/>
    <row r="48" spans="1:13" ht="20.100000000000001" customHeight="1" x14ac:dyDescent="0.2"/>
    <row r="49" spans="3:4" ht="20.100000000000001" customHeight="1" x14ac:dyDescent="0.35">
      <c r="C49" s="23">
        <f>C33/'SHEET-1'!D27*10</f>
        <v>7.2169310584345432</v>
      </c>
      <c r="D49" s="131">
        <f>D33/'SHEET-1'!F27</f>
        <v>0.72177009076551235</v>
      </c>
    </row>
    <row r="50" spans="3:4" ht="20.100000000000001" customHeight="1" x14ac:dyDescent="0.2"/>
    <row r="54" spans="3:4" ht="60" customHeight="1" x14ac:dyDescent="0.2"/>
  </sheetData>
  <mergeCells count="8">
    <mergeCell ref="F19:F21"/>
    <mergeCell ref="A40:B40"/>
    <mergeCell ref="A4:E4"/>
    <mergeCell ref="A6:E6"/>
    <mergeCell ref="E19:E21"/>
    <mergeCell ref="C19:C21"/>
    <mergeCell ref="D19:D21"/>
    <mergeCell ref="A37:E37"/>
  </mergeCells>
  <phoneticPr fontId="3" type="noConversion"/>
  <printOptions horizontalCentered="1" verticalCentered="1"/>
  <pageMargins left="0.5" right="0.25" top="0.25" bottom="0" header="0.5" footer="0.5"/>
  <pageSetup paperSize="9" scale="55"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L32"/>
  <sheetViews>
    <sheetView tabSelected="1" view="pageBreakPreview" topLeftCell="A24" zoomScale="110" zoomScaleSheetLayoutView="110" workbookViewId="0">
      <selection activeCell="G30" sqref="G30"/>
    </sheetView>
  </sheetViews>
  <sheetFormatPr defaultColWidth="9.140625" defaultRowHeight="12.75" x14ac:dyDescent="0.2"/>
  <cols>
    <col min="1" max="1" width="1.5703125" style="420" customWidth="1"/>
    <col min="2" max="2" width="9.140625" style="420" customWidth="1"/>
    <col min="3" max="3" width="12.28515625" style="420" customWidth="1"/>
    <col min="4" max="4" width="9.140625" style="420"/>
    <col min="5" max="5" width="14.7109375" style="420" customWidth="1"/>
    <col min="6" max="6" width="9.140625" style="420"/>
    <col min="7" max="7" width="4" style="420" customWidth="1"/>
    <col min="8" max="8" width="9.140625" style="466"/>
    <col min="9" max="9" width="14.7109375" style="466" customWidth="1"/>
    <col min="10" max="10" width="9.140625" style="466"/>
    <col min="11" max="11" width="14.5703125" style="420" customWidth="1"/>
    <col min="12" max="12" width="16.42578125" style="420" customWidth="1"/>
    <col min="13" max="16384" width="9.140625" style="420"/>
  </cols>
  <sheetData>
    <row r="1" spans="2:12" ht="24.75" customHeight="1" thickBot="1" x14ac:dyDescent="0.25">
      <c r="B1" s="417" t="s">
        <v>257</v>
      </c>
      <c r="C1" s="418"/>
      <c r="D1" s="418"/>
      <c r="E1" s="418"/>
      <c r="F1" s="418"/>
      <c r="G1" s="418"/>
      <c r="H1" s="418"/>
      <c r="I1" s="418"/>
      <c r="J1" s="418"/>
      <c r="K1" s="418"/>
      <c r="L1" s="419"/>
    </row>
    <row r="2" spans="2:12" ht="9" customHeight="1" x14ac:dyDescent="0.2">
      <c r="B2" s="421"/>
      <c r="C2" s="421"/>
      <c r="D2" s="421"/>
      <c r="E2" s="421"/>
      <c r="F2" s="421"/>
      <c r="G2" s="421"/>
      <c r="H2" s="421"/>
      <c r="I2" s="421"/>
      <c r="J2" s="421"/>
      <c r="K2" s="421"/>
      <c r="L2" s="421"/>
    </row>
    <row r="3" spans="2:12" ht="21.75" customHeight="1" thickBot="1" x14ac:dyDescent="0.25">
      <c r="B3" s="422" t="s">
        <v>258</v>
      </c>
      <c r="C3" s="423"/>
      <c r="D3" s="423"/>
      <c r="E3" s="423"/>
      <c r="F3" s="423"/>
      <c r="G3" s="423"/>
      <c r="H3" s="423"/>
      <c r="I3" s="423"/>
      <c r="J3" s="423"/>
      <c r="K3" s="423"/>
      <c r="L3" s="424"/>
    </row>
    <row r="4" spans="2:12" ht="27.75" customHeight="1" x14ac:dyDescent="0.2">
      <c r="B4" s="425" t="s">
        <v>200</v>
      </c>
      <c r="C4" s="426" t="s">
        <v>259</v>
      </c>
      <c r="D4" s="426" t="s">
        <v>296</v>
      </c>
      <c r="E4" s="426"/>
      <c r="F4" s="426"/>
      <c r="G4" s="427"/>
      <c r="H4" s="426" t="s">
        <v>260</v>
      </c>
      <c r="I4" s="426"/>
      <c r="J4" s="426"/>
      <c r="K4" s="426" t="s">
        <v>262</v>
      </c>
      <c r="L4" s="428" t="s">
        <v>263</v>
      </c>
    </row>
    <row r="5" spans="2:12" ht="68.25" customHeight="1" x14ac:dyDescent="0.2">
      <c r="B5" s="429"/>
      <c r="C5" s="430"/>
      <c r="D5" s="431" t="s">
        <v>264</v>
      </c>
      <c r="E5" s="431" t="s">
        <v>265</v>
      </c>
      <c r="F5" s="431" t="s">
        <v>266</v>
      </c>
      <c r="G5" s="431"/>
      <c r="H5" s="431" t="s">
        <v>264</v>
      </c>
      <c r="I5" s="431" t="s">
        <v>265</v>
      </c>
      <c r="J5" s="431" t="s">
        <v>266</v>
      </c>
      <c r="K5" s="430"/>
      <c r="L5" s="432"/>
    </row>
    <row r="6" spans="2:12" s="439" customFormat="1" ht="21" customHeight="1" x14ac:dyDescent="0.2">
      <c r="B6" s="433" t="s">
        <v>267</v>
      </c>
      <c r="C6" s="434" t="s">
        <v>268</v>
      </c>
      <c r="D6" s="435">
        <v>38</v>
      </c>
      <c r="E6" s="436">
        <v>1</v>
      </c>
      <c r="F6" s="437">
        <v>2.6890692650582602E-2</v>
      </c>
      <c r="G6" s="437"/>
      <c r="H6" s="435">
        <v>37</v>
      </c>
      <c r="I6" s="436">
        <v>1</v>
      </c>
      <c r="J6" s="437">
        <v>1.2889086223776518</v>
      </c>
      <c r="K6" s="434">
        <v>1</v>
      </c>
      <c r="L6" s="438" t="s">
        <v>269</v>
      </c>
    </row>
    <row r="7" spans="2:12" s="439" customFormat="1" ht="21" customHeight="1" x14ac:dyDescent="0.2">
      <c r="B7" s="440"/>
      <c r="C7" s="434" t="s">
        <v>270</v>
      </c>
      <c r="D7" s="435">
        <v>19</v>
      </c>
      <c r="E7" s="436">
        <v>1</v>
      </c>
      <c r="F7" s="437">
        <v>-1.3226709544446169</v>
      </c>
      <c r="G7" s="437"/>
      <c r="H7" s="435">
        <v>19</v>
      </c>
      <c r="I7" s="436">
        <v>6</v>
      </c>
      <c r="J7" s="437">
        <v>2.5610255330029927</v>
      </c>
      <c r="K7" s="434">
        <v>1</v>
      </c>
      <c r="L7" s="441"/>
    </row>
    <row r="8" spans="2:12" s="439" customFormat="1" ht="21" customHeight="1" x14ac:dyDescent="0.2">
      <c r="B8" s="440"/>
      <c r="C8" s="434" t="s">
        <v>273</v>
      </c>
      <c r="D8" s="435">
        <v>1</v>
      </c>
      <c r="E8" s="436">
        <v>0</v>
      </c>
      <c r="F8" s="437">
        <v>-1.2567713428429244</v>
      </c>
      <c r="G8" s="437"/>
      <c r="H8" s="435">
        <v>1</v>
      </c>
      <c r="I8" s="436">
        <v>0</v>
      </c>
      <c r="J8" s="437">
        <v>-1.0463200308531282</v>
      </c>
      <c r="K8" s="434">
        <v>0</v>
      </c>
      <c r="L8" s="441"/>
    </row>
    <row r="9" spans="2:12" s="439" customFormat="1" ht="21" customHeight="1" x14ac:dyDescent="0.2">
      <c r="B9" s="440"/>
      <c r="C9" s="434" t="s">
        <v>274</v>
      </c>
      <c r="D9" s="435">
        <v>23</v>
      </c>
      <c r="E9" s="436" t="s">
        <v>293</v>
      </c>
      <c r="F9" s="437">
        <v>6.1528758072642728E-2</v>
      </c>
      <c r="G9" s="437"/>
      <c r="H9" s="435">
        <v>17</v>
      </c>
      <c r="I9" s="436">
        <v>0</v>
      </c>
      <c r="J9" s="437">
        <v>1.8635297355786895</v>
      </c>
      <c r="K9" s="434">
        <v>0</v>
      </c>
      <c r="L9" s="441"/>
    </row>
    <row r="10" spans="2:12" s="439" customFormat="1" ht="21" customHeight="1" x14ac:dyDescent="0.2">
      <c r="B10" s="440"/>
      <c r="C10" s="434" t="s">
        <v>275</v>
      </c>
      <c r="D10" s="435">
        <v>22</v>
      </c>
      <c r="E10" s="436">
        <v>1</v>
      </c>
      <c r="F10" s="437">
        <v>0.12780904353116532</v>
      </c>
      <c r="G10" s="437"/>
      <c r="H10" s="435">
        <v>22</v>
      </c>
      <c r="I10" s="436">
        <v>5</v>
      </c>
      <c r="J10" s="437">
        <v>1.1434788911477736</v>
      </c>
      <c r="K10" s="434">
        <v>1</v>
      </c>
      <c r="L10" s="441"/>
    </row>
    <row r="11" spans="2:12" s="439" customFormat="1" ht="21" customHeight="1" x14ac:dyDescent="0.2">
      <c r="B11" s="440"/>
      <c r="C11" s="442" t="s">
        <v>248</v>
      </c>
      <c r="D11" s="443">
        <v>103</v>
      </c>
      <c r="E11" s="436" t="s">
        <v>297</v>
      </c>
      <c r="F11" s="444">
        <v>-0.12490788229158317</v>
      </c>
      <c r="G11" s="444"/>
      <c r="H11" s="443">
        <v>96</v>
      </c>
      <c r="I11" s="436">
        <v>12</v>
      </c>
      <c r="J11" s="444">
        <v>1.4682885611598144</v>
      </c>
      <c r="K11" s="443">
        <v>3</v>
      </c>
      <c r="L11" s="441"/>
    </row>
    <row r="12" spans="2:12" s="453" customFormat="1" ht="12.75" customHeight="1" thickBot="1" x14ac:dyDescent="0.25">
      <c r="B12" s="445"/>
      <c r="C12" s="446"/>
      <c r="D12" s="447" t="s">
        <v>298</v>
      </c>
      <c r="E12" s="448"/>
      <c r="F12" s="449"/>
      <c r="G12" s="450"/>
      <c r="H12" s="447"/>
      <c r="I12" s="448"/>
      <c r="J12" s="449"/>
      <c r="K12" s="451"/>
      <c r="L12" s="452"/>
    </row>
    <row r="13" spans="2:12" s="439" customFormat="1" ht="27.75" customHeight="1" x14ac:dyDescent="0.2">
      <c r="B13" s="425" t="s">
        <v>200</v>
      </c>
      <c r="C13" s="426" t="s">
        <v>259</v>
      </c>
      <c r="D13" s="426" t="str">
        <f>D4</f>
        <v>Q-I-APR-25 TO JUN-25</v>
      </c>
      <c r="E13" s="426"/>
      <c r="F13" s="426"/>
      <c r="G13" s="454"/>
      <c r="H13" s="426" t="str">
        <f>H4</f>
        <v>Q-I-APR-24 TO JUN-24</v>
      </c>
      <c r="I13" s="426"/>
      <c r="J13" s="426"/>
      <c r="K13" s="426" t="s">
        <v>278</v>
      </c>
      <c r="L13" s="428" t="s">
        <v>263</v>
      </c>
    </row>
    <row r="14" spans="2:12" ht="79.5" customHeight="1" x14ac:dyDescent="0.2">
      <c r="B14" s="429"/>
      <c r="C14" s="430"/>
      <c r="D14" s="431" t="s">
        <v>264</v>
      </c>
      <c r="E14" s="431" t="s">
        <v>279</v>
      </c>
      <c r="F14" s="431" t="s">
        <v>266</v>
      </c>
      <c r="G14" s="431"/>
      <c r="H14" s="431" t="s">
        <v>264</v>
      </c>
      <c r="I14" s="431" t="s">
        <v>279</v>
      </c>
      <c r="J14" s="431" t="s">
        <v>266</v>
      </c>
      <c r="K14" s="430"/>
      <c r="L14" s="432"/>
    </row>
    <row r="15" spans="2:12" s="439" customFormat="1" ht="21" customHeight="1" x14ac:dyDescent="0.2">
      <c r="B15" s="433" t="s">
        <v>280</v>
      </c>
      <c r="C15" s="434" t="s">
        <v>268</v>
      </c>
      <c r="D15" s="435">
        <v>26</v>
      </c>
      <c r="E15" s="455" t="s">
        <v>299</v>
      </c>
      <c r="F15" s="437">
        <v>9.8457613098197339</v>
      </c>
      <c r="G15" s="437"/>
      <c r="H15" s="435">
        <v>22</v>
      </c>
      <c r="I15" s="455">
        <v>6</v>
      </c>
      <c r="J15" s="437">
        <v>13.876454419889436</v>
      </c>
      <c r="K15" s="434">
        <v>1</v>
      </c>
      <c r="L15" s="438" t="s">
        <v>269</v>
      </c>
    </row>
    <row r="16" spans="2:12" s="439" customFormat="1" ht="21" customHeight="1" x14ac:dyDescent="0.2">
      <c r="B16" s="440"/>
      <c r="C16" s="434" t="s">
        <v>270</v>
      </c>
      <c r="D16" s="435">
        <v>49</v>
      </c>
      <c r="E16" s="455">
        <v>7</v>
      </c>
      <c r="F16" s="437">
        <v>8.9698536781219715</v>
      </c>
      <c r="G16" s="437"/>
      <c r="H16" s="435">
        <v>49</v>
      </c>
      <c r="I16" s="455">
        <v>15</v>
      </c>
      <c r="J16" s="437">
        <v>13.316626590007219</v>
      </c>
      <c r="K16" s="434">
        <v>1</v>
      </c>
      <c r="L16" s="441"/>
    </row>
    <row r="17" spans="2:12" s="439" customFormat="1" ht="21" customHeight="1" x14ac:dyDescent="0.2">
      <c r="B17" s="440"/>
      <c r="C17" s="434" t="s">
        <v>273</v>
      </c>
      <c r="D17" s="435">
        <v>49</v>
      </c>
      <c r="E17" s="455">
        <v>11</v>
      </c>
      <c r="F17" s="437">
        <v>12.526092426080435</v>
      </c>
      <c r="G17" s="437"/>
      <c r="H17" s="435">
        <v>45</v>
      </c>
      <c r="I17" s="455">
        <v>17</v>
      </c>
      <c r="J17" s="437">
        <v>17.587705684428929</v>
      </c>
      <c r="K17" s="434">
        <v>0</v>
      </c>
      <c r="L17" s="441"/>
    </row>
    <row r="18" spans="2:12" s="439" customFormat="1" ht="21" customHeight="1" x14ac:dyDescent="0.2">
      <c r="B18" s="440"/>
      <c r="C18" s="434" t="s">
        <v>274</v>
      </c>
      <c r="D18" s="435">
        <v>310</v>
      </c>
      <c r="E18" s="455" t="s">
        <v>300</v>
      </c>
      <c r="F18" s="437">
        <v>8.3814953243335424</v>
      </c>
      <c r="G18" s="437"/>
      <c r="H18" s="435">
        <v>289</v>
      </c>
      <c r="I18" s="455">
        <v>68</v>
      </c>
      <c r="J18" s="437">
        <v>12.207453540093566</v>
      </c>
      <c r="K18" s="434">
        <v>3</v>
      </c>
      <c r="L18" s="441"/>
    </row>
    <row r="19" spans="2:12" s="439" customFormat="1" ht="21" customHeight="1" x14ac:dyDescent="0.2">
      <c r="B19" s="440"/>
      <c r="C19" s="434" t="s">
        <v>275</v>
      </c>
      <c r="D19" s="435">
        <v>51</v>
      </c>
      <c r="E19" s="455">
        <v>15</v>
      </c>
      <c r="F19" s="437">
        <v>21.573139478541261</v>
      </c>
      <c r="G19" s="437"/>
      <c r="H19" s="435">
        <v>50</v>
      </c>
      <c r="I19" s="455">
        <v>18</v>
      </c>
      <c r="J19" s="437">
        <v>24.976788314675797</v>
      </c>
      <c r="K19" s="434">
        <v>0</v>
      </c>
      <c r="L19" s="441"/>
    </row>
    <row r="20" spans="2:12" s="439" customFormat="1" ht="21" customHeight="1" x14ac:dyDescent="0.2">
      <c r="B20" s="440"/>
      <c r="C20" s="456" t="s">
        <v>248</v>
      </c>
      <c r="D20" s="443">
        <v>485</v>
      </c>
      <c r="E20" s="455" t="s">
        <v>301</v>
      </c>
      <c r="F20" s="457">
        <v>10.546860044901582</v>
      </c>
      <c r="G20" s="444"/>
      <c r="H20" s="443">
        <v>455</v>
      </c>
      <c r="I20" s="455">
        <v>124</v>
      </c>
      <c r="J20" s="457">
        <v>14.534888562871586</v>
      </c>
      <c r="K20" s="431">
        <v>5</v>
      </c>
      <c r="L20" s="441"/>
    </row>
    <row r="21" spans="2:12" s="453" customFormat="1" ht="14.25" customHeight="1" thickBot="1" x14ac:dyDescent="0.25">
      <c r="B21" s="445"/>
      <c r="C21" s="458"/>
      <c r="D21" s="447" t="s">
        <v>298</v>
      </c>
      <c r="E21" s="448"/>
      <c r="F21" s="449"/>
      <c r="G21" s="450"/>
      <c r="H21" s="447"/>
      <c r="I21" s="448"/>
      <c r="J21" s="449"/>
      <c r="K21" s="451"/>
      <c r="L21" s="452"/>
    </row>
    <row r="22" spans="2:12" s="439" customFormat="1" ht="27.75" customHeight="1" x14ac:dyDescent="0.2">
      <c r="B22" s="425" t="s">
        <v>200</v>
      </c>
      <c r="C22" s="426" t="s">
        <v>259</v>
      </c>
      <c r="D22" s="426" t="str">
        <f>D13</f>
        <v>Q-I-APR-25 TO JUN-25</v>
      </c>
      <c r="E22" s="426"/>
      <c r="F22" s="426"/>
      <c r="G22" s="427"/>
      <c r="H22" s="426" t="str">
        <f>H13</f>
        <v>Q-I-APR-24 TO JUN-24</v>
      </c>
      <c r="I22" s="426"/>
      <c r="J22" s="426"/>
      <c r="K22" s="426" t="s">
        <v>290</v>
      </c>
      <c r="L22" s="428" t="s">
        <v>263</v>
      </c>
    </row>
    <row r="23" spans="2:12" ht="79.5" customHeight="1" x14ac:dyDescent="0.2">
      <c r="B23" s="429"/>
      <c r="C23" s="430"/>
      <c r="D23" s="431" t="s">
        <v>264</v>
      </c>
      <c r="E23" s="431" t="s">
        <v>291</v>
      </c>
      <c r="F23" s="431" t="s">
        <v>266</v>
      </c>
      <c r="G23" s="431"/>
      <c r="H23" s="431" t="s">
        <v>264</v>
      </c>
      <c r="I23" s="431" t="s">
        <v>291</v>
      </c>
      <c r="J23" s="431" t="s">
        <v>266</v>
      </c>
      <c r="K23" s="430"/>
      <c r="L23" s="432"/>
    </row>
    <row r="24" spans="2:12" s="439" customFormat="1" ht="21" customHeight="1" x14ac:dyDescent="0.2">
      <c r="B24" s="429" t="s">
        <v>292</v>
      </c>
      <c r="C24" s="434" t="s">
        <v>268</v>
      </c>
      <c r="D24" s="435">
        <v>72</v>
      </c>
      <c r="E24" s="459" t="s">
        <v>293</v>
      </c>
      <c r="F24" s="460">
        <v>0.86737262125845593</v>
      </c>
      <c r="G24" s="437"/>
      <c r="H24" s="435">
        <v>64</v>
      </c>
      <c r="I24" s="434">
        <v>1</v>
      </c>
      <c r="J24" s="460">
        <v>1.5935676934643352</v>
      </c>
      <c r="K24" s="434">
        <v>0</v>
      </c>
      <c r="L24" s="438" t="s">
        <v>269</v>
      </c>
    </row>
    <row r="25" spans="2:12" s="439" customFormat="1" ht="21" customHeight="1" x14ac:dyDescent="0.2">
      <c r="B25" s="429"/>
      <c r="C25" s="434" t="s">
        <v>270</v>
      </c>
      <c r="D25" s="435">
        <v>8</v>
      </c>
      <c r="E25" s="434">
        <v>0</v>
      </c>
      <c r="F25" s="460">
        <v>-3.7547430783326856</v>
      </c>
      <c r="G25" s="437"/>
      <c r="H25" s="435">
        <v>8</v>
      </c>
      <c r="I25" s="434">
        <v>0</v>
      </c>
      <c r="J25" s="460">
        <v>0.10932807564993853</v>
      </c>
      <c r="K25" s="434">
        <v>0</v>
      </c>
      <c r="L25" s="441"/>
    </row>
    <row r="26" spans="2:12" s="439" customFormat="1" ht="21" customHeight="1" x14ac:dyDescent="0.2">
      <c r="B26" s="429"/>
      <c r="C26" s="434" t="s">
        <v>273</v>
      </c>
      <c r="D26" s="435">
        <v>18</v>
      </c>
      <c r="E26" s="434">
        <v>0</v>
      </c>
      <c r="F26" s="460">
        <v>0.55017959675696337</v>
      </c>
      <c r="G26" s="437"/>
      <c r="H26" s="435">
        <v>14</v>
      </c>
      <c r="I26" s="434">
        <v>0</v>
      </c>
      <c r="J26" s="460">
        <v>3.0594815506761388</v>
      </c>
      <c r="K26" s="434">
        <v>0</v>
      </c>
      <c r="L26" s="441"/>
    </row>
    <row r="27" spans="2:12" s="439" customFormat="1" ht="21" customHeight="1" x14ac:dyDescent="0.2">
      <c r="B27" s="429"/>
      <c r="C27" s="434" t="s">
        <v>274</v>
      </c>
      <c r="D27" s="435">
        <v>3</v>
      </c>
      <c r="E27" s="434">
        <v>0</v>
      </c>
      <c r="F27" s="460">
        <v>0.30940620783256845</v>
      </c>
      <c r="G27" s="437"/>
      <c r="H27" s="435">
        <v>3</v>
      </c>
      <c r="I27" s="434">
        <v>0</v>
      </c>
      <c r="J27" s="460">
        <v>0.34656006971018516</v>
      </c>
      <c r="K27" s="434">
        <v>0</v>
      </c>
      <c r="L27" s="441"/>
    </row>
    <row r="28" spans="2:12" s="439" customFormat="1" ht="21" customHeight="1" x14ac:dyDescent="0.2">
      <c r="B28" s="429"/>
      <c r="C28" s="434" t="s">
        <v>275</v>
      </c>
      <c r="D28" s="435">
        <v>47</v>
      </c>
      <c r="E28" s="434">
        <v>0</v>
      </c>
      <c r="F28" s="460">
        <v>-1.1421980790694513</v>
      </c>
      <c r="G28" s="437"/>
      <c r="H28" s="435">
        <v>46</v>
      </c>
      <c r="I28" s="434">
        <v>0</v>
      </c>
      <c r="J28" s="460">
        <v>1.3315702763178743</v>
      </c>
      <c r="K28" s="434">
        <v>0</v>
      </c>
      <c r="L28" s="441"/>
    </row>
    <row r="29" spans="2:12" s="439" customFormat="1" ht="21" customHeight="1" x14ac:dyDescent="0.2">
      <c r="B29" s="429"/>
      <c r="C29" s="456" t="s">
        <v>248</v>
      </c>
      <c r="D29" s="443">
        <v>148</v>
      </c>
      <c r="E29" s="443" t="s">
        <v>293</v>
      </c>
      <c r="F29" s="457">
        <v>6.0783519691094155E-2</v>
      </c>
      <c r="G29" s="444"/>
      <c r="H29" s="443">
        <v>135</v>
      </c>
      <c r="I29" s="443">
        <v>1</v>
      </c>
      <c r="J29" s="457">
        <v>1.5133202158950991</v>
      </c>
      <c r="K29" s="431">
        <v>0</v>
      </c>
      <c r="L29" s="441"/>
    </row>
    <row r="30" spans="2:12" s="453" customFormat="1" ht="16.5" customHeight="1" thickBot="1" x14ac:dyDescent="0.25">
      <c r="B30" s="461"/>
      <c r="C30" s="462"/>
      <c r="D30" s="447" t="s">
        <v>298</v>
      </c>
      <c r="E30" s="448"/>
      <c r="F30" s="449"/>
      <c r="G30" s="450"/>
      <c r="H30" s="447"/>
      <c r="I30" s="448"/>
      <c r="J30" s="449"/>
      <c r="K30" s="451"/>
      <c r="L30" s="452"/>
    </row>
    <row r="31" spans="2:12" ht="62.25" customHeight="1" x14ac:dyDescent="0.2">
      <c r="B31" s="463"/>
      <c r="C31" s="464"/>
      <c r="D31" s="464"/>
      <c r="E31" s="464"/>
      <c r="F31" s="464"/>
      <c r="G31" s="464"/>
      <c r="H31" s="465"/>
      <c r="I31" s="465"/>
      <c r="J31" s="465"/>
      <c r="K31" s="464"/>
      <c r="L31" s="464"/>
    </row>
    <row r="32" spans="2:12" ht="86.25" customHeight="1" x14ac:dyDescent="0.2"/>
  </sheetData>
  <mergeCells count="32">
    <mergeCell ref="B24:B30"/>
    <mergeCell ref="L24:L30"/>
    <mergeCell ref="D30:F30"/>
    <mergeCell ref="H30:J30"/>
    <mergeCell ref="B15:B21"/>
    <mergeCell ref="L15:L21"/>
    <mergeCell ref="D21:F21"/>
    <mergeCell ref="H21:J21"/>
    <mergeCell ref="B22:B23"/>
    <mergeCell ref="C22:C23"/>
    <mergeCell ref="D22:F22"/>
    <mergeCell ref="H22:J22"/>
    <mergeCell ref="K22:K23"/>
    <mergeCell ref="L22:L23"/>
    <mergeCell ref="B6:B12"/>
    <mergeCell ref="L6:L12"/>
    <mergeCell ref="D12:F12"/>
    <mergeCell ref="H12:J12"/>
    <mergeCell ref="B13:B14"/>
    <mergeCell ref="C13:C14"/>
    <mergeCell ref="D13:F13"/>
    <mergeCell ref="H13:J13"/>
    <mergeCell ref="K13:K14"/>
    <mergeCell ref="L13:L14"/>
    <mergeCell ref="B1:L1"/>
    <mergeCell ref="B3:L3"/>
    <mergeCell ref="B4:B5"/>
    <mergeCell ref="C4:C5"/>
    <mergeCell ref="D4:F4"/>
    <mergeCell ref="H4:J4"/>
    <mergeCell ref="K4:K5"/>
    <mergeCell ref="L4:L5"/>
  </mergeCells>
  <printOptions horizontalCentered="1" verticalCentered="1"/>
  <pageMargins left="0.35" right="0.36" top="0" bottom="0" header="0" footer="0"/>
  <pageSetup scale="8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S14"/>
  <sheetViews>
    <sheetView topLeftCell="A5" zoomScaleNormal="100" zoomScaleSheetLayoutView="100" workbookViewId="0">
      <selection activeCell="B1" sqref="B1:L30"/>
    </sheetView>
  </sheetViews>
  <sheetFormatPr defaultRowHeight="12.75" x14ac:dyDescent="0.2"/>
  <cols>
    <col min="1" max="1" width="1.85546875" style="216" customWidth="1"/>
    <col min="2" max="2" width="4.7109375" style="216" customWidth="1"/>
    <col min="3" max="3" width="25.85546875" style="251" customWidth="1"/>
    <col min="4" max="4" width="5" style="216" customWidth="1"/>
    <col min="5" max="5" width="15.28515625" style="216" customWidth="1"/>
    <col min="6" max="6" width="19" style="216" customWidth="1"/>
    <col min="7" max="7" width="20.42578125" style="216" bestFit="1" customWidth="1"/>
    <col min="8" max="8" width="15.85546875" style="216" customWidth="1"/>
    <col min="9" max="9" width="18.5703125" style="216" customWidth="1"/>
    <col min="10" max="12" width="12.5703125" style="216" customWidth="1"/>
    <col min="13" max="13" width="13.28515625" style="216" customWidth="1"/>
    <col min="14" max="17" width="12.5703125" style="216" customWidth="1"/>
    <col min="18" max="18" width="2.7109375" style="216" customWidth="1"/>
    <col min="19" max="22" width="12.5703125" style="216" customWidth="1"/>
    <col min="23" max="16384" width="9.140625" style="216"/>
  </cols>
  <sheetData>
    <row r="1" spans="2:19" ht="39" customHeight="1" x14ac:dyDescent="0.2">
      <c r="B1" s="385" t="s">
        <v>236</v>
      </c>
      <c r="C1" s="385"/>
      <c r="D1" s="385"/>
      <c r="E1" s="385"/>
      <c r="F1" s="385"/>
      <c r="G1" s="385"/>
      <c r="H1" s="385"/>
      <c r="I1" s="385"/>
    </row>
    <row r="2" spans="2:19" ht="30.75" customHeight="1" x14ac:dyDescent="0.2">
      <c r="B2" s="217" t="s">
        <v>237</v>
      </c>
      <c r="C2" s="218"/>
      <c r="D2" s="218"/>
      <c r="E2" s="218"/>
      <c r="F2" s="218"/>
      <c r="H2" s="218"/>
      <c r="I2" s="219" t="s">
        <v>302</v>
      </c>
    </row>
    <row r="3" spans="2:19" ht="33" customHeight="1" thickBot="1" x14ac:dyDescent="0.25">
      <c r="B3" s="386" t="s">
        <v>239</v>
      </c>
      <c r="C3" s="386"/>
      <c r="D3" s="386"/>
      <c r="E3" s="386"/>
      <c r="F3" s="386"/>
      <c r="G3" s="386"/>
      <c r="H3" s="386"/>
      <c r="I3" s="386"/>
    </row>
    <row r="4" spans="2:19" s="221" customFormat="1" ht="48.75" customHeight="1" x14ac:dyDescent="0.2">
      <c r="B4" s="387" t="s">
        <v>240</v>
      </c>
      <c r="C4" s="390" t="s">
        <v>241</v>
      </c>
      <c r="D4" s="391"/>
      <c r="E4" s="220" t="s">
        <v>242</v>
      </c>
      <c r="F4" s="220" t="s">
        <v>243</v>
      </c>
      <c r="G4" s="220" t="s">
        <v>244</v>
      </c>
      <c r="L4" s="222"/>
    </row>
    <row r="5" spans="2:19" ht="25.5" customHeight="1" x14ac:dyDescent="0.2">
      <c r="B5" s="388"/>
      <c r="C5" s="223" t="s">
        <v>245</v>
      </c>
      <c r="D5" s="224" t="s">
        <v>246</v>
      </c>
      <c r="E5" s="225"/>
      <c r="F5" s="467">
        <v>215740</v>
      </c>
      <c r="G5" s="468">
        <v>189522</v>
      </c>
      <c r="K5" s="469"/>
      <c r="L5" s="228"/>
      <c r="M5" s="228"/>
    </row>
    <row r="6" spans="2:19" ht="25.5" customHeight="1" x14ac:dyDescent="0.2">
      <c r="B6" s="388"/>
      <c r="C6" s="223" t="s">
        <v>247</v>
      </c>
      <c r="D6" s="224" t="s">
        <v>246</v>
      </c>
      <c r="E6" s="225"/>
      <c r="F6" s="467">
        <v>23350</v>
      </c>
      <c r="G6" s="468">
        <v>31011</v>
      </c>
      <c r="K6" s="469"/>
      <c r="L6" s="228"/>
      <c r="M6" s="228"/>
    </row>
    <row r="7" spans="2:19" ht="25.5" customHeight="1" thickBot="1" x14ac:dyDescent="0.25">
      <c r="B7" s="389"/>
      <c r="C7" s="229" t="s">
        <v>248</v>
      </c>
      <c r="D7" s="230" t="s">
        <v>246</v>
      </c>
      <c r="E7" s="231"/>
      <c r="F7" s="232">
        <f>SUM(F5:F6)</f>
        <v>239090</v>
      </c>
      <c r="G7" s="233">
        <f>SUM(G5:G6)</f>
        <v>220533</v>
      </c>
      <c r="K7" s="470"/>
    </row>
    <row r="8" spans="2:19" ht="25.5" customHeight="1" thickBot="1" x14ac:dyDescent="0.25">
      <c r="B8" s="289"/>
      <c r="C8" s="235"/>
      <c r="D8" s="236"/>
      <c r="E8" s="237"/>
      <c r="F8" s="238"/>
      <c r="G8" s="239"/>
      <c r="K8" s="470"/>
    </row>
    <row r="9" spans="2:19" s="242" customFormat="1" ht="48.75" customHeight="1" x14ac:dyDescent="0.2">
      <c r="B9" s="387" t="s">
        <v>249</v>
      </c>
      <c r="C9" s="390" t="s">
        <v>250</v>
      </c>
      <c r="D9" s="391"/>
      <c r="E9" s="220" t="s">
        <v>251</v>
      </c>
      <c r="F9" s="220" t="s">
        <v>252</v>
      </c>
      <c r="G9" s="220" t="s">
        <v>253</v>
      </c>
      <c r="H9" s="220" t="s">
        <v>254</v>
      </c>
      <c r="I9" s="240" t="s">
        <v>255</v>
      </c>
      <c r="K9" s="471"/>
      <c r="L9" s="241"/>
      <c r="M9" s="241"/>
    </row>
    <row r="10" spans="2:19" ht="25.5" customHeight="1" x14ac:dyDescent="0.2">
      <c r="B10" s="388"/>
      <c r="C10" s="223" t="s">
        <v>245</v>
      </c>
      <c r="D10" s="224" t="s">
        <v>246</v>
      </c>
      <c r="E10" s="472">
        <v>9340</v>
      </c>
      <c r="F10" s="244">
        <v>22450</v>
      </c>
      <c r="G10" s="473">
        <f>F10+E10</f>
        <v>31790</v>
      </c>
      <c r="H10" s="244">
        <v>19128</v>
      </c>
      <c r="I10" s="245">
        <f>G10-H10</f>
        <v>12662</v>
      </c>
      <c r="J10" s="474">
        <f>(E10+F10)-H10</f>
        <v>12662</v>
      </c>
      <c r="K10" s="246">
        <f>J10-I10</f>
        <v>0</v>
      </c>
      <c r="L10" s="246"/>
    </row>
    <row r="11" spans="2:19" ht="25.5" customHeight="1" x14ac:dyDescent="0.2">
      <c r="B11" s="388"/>
      <c r="C11" s="223" t="s">
        <v>247</v>
      </c>
      <c r="D11" s="224" t="s">
        <v>246</v>
      </c>
      <c r="E11" s="472">
        <v>2588</v>
      </c>
      <c r="F11" s="244">
        <v>7515</v>
      </c>
      <c r="G11" s="472">
        <f>F11+E11</f>
        <v>10103</v>
      </c>
      <c r="H11" s="244">
        <v>4842</v>
      </c>
      <c r="I11" s="245">
        <f>G11-H11</f>
        <v>5261</v>
      </c>
      <c r="J11" s="474">
        <f>(E11+F11)-H11</f>
        <v>5261</v>
      </c>
      <c r="K11" s="246">
        <f>J11-I11</f>
        <v>0</v>
      </c>
      <c r="L11" s="246"/>
    </row>
    <row r="12" spans="2:19" ht="25.5" customHeight="1" thickBot="1" x14ac:dyDescent="0.25">
      <c r="B12" s="389"/>
      <c r="C12" s="229" t="s">
        <v>248</v>
      </c>
      <c r="D12" s="230" t="s">
        <v>246</v>
      </c>
      <c r="E12" s="247">
        <f>SUM(E10:E11)</f>
        <v>11928</v>
      </c>
      <c r="F12" s="232">
        <f>SUM(F10:F11)</f>
        <v>29965</v>
      </c>
      <c r="G12" s="232">
        <f t="shared" ref="G12:I12" si="0">SUM(G10:G11)</f>
        <v>41893</v>
      </c>
      <c r="H12" s="232">
        <f t="shared" si="0"/>
        <v>23970</v>
      </c>
      <c r="I12" s="475">
        <f t="shared" si="0"/>
        <v>17923</v>
      </c>
      <c r="K12" s="246"/>
      <c r="L12" s="246"/>
    </row>
    <row r="13" spans="2:19" s="248" customFormat="1" ht="50.25" customHeight="1" thickBot="1" x14ac:dyDescent="0.25">
      <c r="B13" s="382" t="s">
        <v>256</v>
      </c>
      <c r="C13" s="383"/>
      <c r="D13" s="383"/>
      <c r="E13" s="383"/>
      <c r="F13" s="383"/>
      <c r="G13" s="383"/>
      <c r="H13" s="383"/>
      <c r="I13" s="384"/>
    </row>
    <row r="14" spans="2:19" s="242" customFormat="1" ht="20.25" customHeight="1" x14ac:dyDescent="0.2">
      <c r="C14" s="249"/>
      <c r="D14" s="249"/>
      <c r="E14" s="249"/>
      <c r="F14" s="249"/>
      <c r="G14" s="249"/>
      <c r="H14" s="249"/>
      <c r="S14" s="250"/>
    </row>
  </sheetData>
  <mergeCells count="7">
    <mergeCell ref="B13:I13"/>
    <mergeCell ref="B1:I1"/>
    <mergeCell ref="B3:I3"/>
    <mergeCell ref="B4:B7"/>
    <mergeCell ref="C4:D4"/>
    <mergeCell ref="B9:B12"/>
    <mergeCell ref="C9:D9"/>
  </mergeCells>
  <printOptions horizontalCentered="1" verticalCentered="1"/>
  <pageMargins left="0.70866141732283472" right="0.70866141732283472" top="0.74803149606299213" bottom="0.74803149606299213" header="0.31496062992125984" footer="0.31496062992125984"/>
  <pageSetup paperSize="9"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SHEET-1</vt:lpstr>
      <vt:lpstr>SHEET-2</vt:lpstr>
      <vt:lpstr>SHEET-3</vt:lpstr>
      <vt:lpstr>SHEET-4</vt:lpstr>
      <vt:lpstr>SHEET-5</vt:lpstr>
      <vt:lpstr>SHEET-6</vt:lpstr>
      <vt:lpstr>SHEET-7</vt:lpstr>
      <vt:lpstr>T&amp;D (2)</vt:lpstr>
      <vt:lpstr>Meter tesing &amp; defective Q- 1</vt:lpstr>
      <vt:lpstr>Meter</vt:lpstr>
      <vt:lpstr>T&amp;D</vt:lpstr>
      <vt:lpstr>Sheet1</vt:lpstr>
      <vt:lpstr>Meter!Print_Area</vt:lpstr>
      <vt:lpstr>'Meter tesing &amp; defective Q- 1'!Print_Area</vt:lpstr>
      <vt:lpstr>'SHEET-3'!Print_Area</vt:lpstr>
      <vt:lpstr>'SHEET-4'!Print_Area</vt:lpstr>
      <vt:lpstr>'SHEET-5'!Print_Area</vt:lpstr>
      <vt:lpstr>'SHEET-6'!Print_Area</vt:lpstr>
      <vt:lpstr>'SHEET-7'!Print_Area</vt:lpstr>
      <vt:lpstr>'T&amp;D'!Print_Area</vt:lpstr>
      <vt:lpstr>'T&amp;D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Mr.Dileep N. Yadav</cp:lastModifiedBy>
  <cp:lastPrinted>2024-11-30T06:47:50Z</cp:lastPrinted>
  <dcterms:created xsi:type="dcterms:W3CDTF">1996-10-14T23:33:28Z</dcterms:created>
  <dcterms:modified xsi:type="dcterms:W3CDTF">2025-10-18T06:43:34Z</dcterms:modified>
</cp:coreProperties>
</file>