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Kaushik sir\Reports\SoP\2025-26\Q-2\"/>
    </mc:Choice>
  </mc:AlternateContent>
  <bookViews>
    <workbookView xWindow="120" yWindow="120" windowWidth="12120" windowHeight="9120" tabRatio="943"/>
  </bookViews>
  <sheets>
    <sheet name="INDEX" sheetId="39" r:id="rId1"/>
    <sheet name="SoP001" sheetId="43" r:id="rId2"/>
    <sheet name="SoP002" sheetId="81" r:id="rId3"/>
    <sheet name="SoP003B" sheetId="58" r:id="rId4"/>
    <sheet name="SoP004" sheetId="7" r:id="rId5"/>
    <sheet name="SoP005" sheetId="10" r:id="rId6"/>
    <sheet name="SoP010 to 13 AG" sheetId="77" r:id="rId7"/>
    <sheet name="SoP010 to 13 JGY" sheetId="78" r:id="rId8"/>
    <sheet name="SoP010 to13 other than AG &amp; JGY" sheetId="79" r:id="rId9"/>
    <sheet name="SoP010 to 13 Overall" sheetId="80" r:id="rId10"/>
    <sheet name="SoP014" sheetId="82" r:id="rId11"/>
    <sheet name="SoP015" sheetId="28" r:id="rId12"/>
    <sheet name="SoP016" sheetId="53" r:id="rId13"/>
    <sheet name="SoP017" sheetId="63" r:id="rId14"/>
    <sheet name="SoP018" sheetId="64" r:id="rId15"/>
    <sheet name="SoP019" sheetId="65"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1" localSheetId="2">#REF!</definedName>
    <definedName name="\1" localSheetId="3">#REF!</definedName>
    <definedName name="\1" localSheetId="6">#REF!</definedName>
    <definedName name="\1" localSheetId="7">#REF!</definedName>
    <definedName name="\1" localSheetId="9">#REF!</definedName>
    <definedName name="\1" localSheetId="8">#REF!</definedName>
    <definedName name="\1" localSheetId="12">#REF!</definedName>
    <definedName name="\1">#REF!</definedName>
    <definedName name="\2" localSheetId="2">[1]TLPPOCT!#REF!</definedName>
    <definedName name="\2" localSheetId="3">[1]TLPPOCT!#REF!</definedName>
    <definedName name="\2" localSheetId="6">[1]TLPPOCT!#REF!</definedName>
    <definedName name="\2" localSheetId="7">[1]TLPPOCT!#REF!</definedName>
    <definedName name="\2" localSheetId="9">[1]TLPPOCT!#REF!</definedName>
    <definedName name="\2" localSheetId="8">[1]TLPPOCT!#REF!</definedName>
    <definedName name="\2" localSheetId="12">[1]TLPPOCT!#REF!</definedName>
    <definedName name="\2">[1]TLPPOCT!#REF!</definedName>
    <definedName name="\a" localSheetId="2">#REF!</definedName>
    <definedName name="\a" localSheetId="3">#REF!</definedName>
    <definedName name="\a" localSheetId="6">#REF!</definedName>
    <definedName name="\a" localSheetId="7">#REF!</definedName>
    <definedName name="\a" localSheetId="9">#REF!</definedName>
    <definedName name="\a" localSheetId="8">#REF!</definedName>
    <definedName name="\a" localSheetId="12">#REF!</definedName>
    <definedName name="\a">#REF!</definedName>
    <definedName name="\b" localSheetId="2">#REF!</definedName>
    <definedName name="\b" localSheetId="3">#REF!</definedName>
    <definedName name="\b" localSheetId="6">#REF!</definedName>
    <definedName name="\b" localSheetId="7">#REF!</definedName>
    <definedName name="\b" localSheetId="9">#REF!</definedName>
    <definedName name="\b" localSheetId="8">#REF!</definedName>
    <definedName name="\b" localSheetId="12">#REF!</definedName>
    <definedName name="\b">#REF!</definedName>
    <definedName name="__123Graph_A" hidden="1">'[2]mpmla wise pp0001'!$A$166:$A$172</definedName>
    <definedName name="__123Graph_B" localSheetId="2" hidden="1">'[2]mpmla wise pp0001'!#REF!</definedName>
    <definedName name="__123Graph_B" localSheetId="3" hidden="1">'[2]mpmla wise pp0001'!#REF!</definedName>
    <definedName name="__123Graph_B" localSheetId="6" hidden="1">'[2]mpmla wise pp0001'!#REF!</definedName>
    <definedName name="__123Graph_B" localSheetId="7" hidden="1">'[2]mpmla wise pp0001'!#REF!</definedName>
    <definedName name="__123Graph_B" localSheetId="9" hidden="1">'[2]mpmla wise pp0001'!#REF!</definedName>
    <definedName name="__123Graph_B" localSheetId="8" hidden="1">'[2]mpmla wise pp0001'!#REF!</definedName>
    <definedName name="__123Graph_B" hidden="1">'[2]mpmla wise pp0001'!#REF!</definedName>
    <definedName name="__123Graph_C" hidden="1">'[2]mpmla wise pp0001'!$B$166:$B$172</definedName>
    <definedName name="__123Graph_D" localSheetId="2" hidden="1">'[2]mpmla wise pp0001'!#REF!</definedName>
    <definedName name="__123Graph_D" localSheetId="3" hidden="1">'[2]mpmla wise pp0001'!#REF!</definedName>
    <definedName name="__123Graph_D" localSheetId="6" hidden="1">'[2]mpmla wise pp0001'!#REF!</definedName>
    <definedName name="__123Graph_D" localSheetId="7" hidden="1">'[2]mpmla wise pp0001'!#REF!</definedName>
    <definedName name="__123Graph_D" localSheetId="9" hidden="1">'[2]mpmla wise pp0001'!#REF!</definedName>
    <definedName name="__123Graph_D" localSheetId="8" hidden="1">'[2]mpmla wise pp0001'!#REF!</definedName>
    <definedName name="__123Graph_D" hidden="1">'[2]mpmla wise pp0001'!#REF!</definedName>
    <definedName name="__123Graph_E" hidden="1">'[2]mpmla wise pp0001'!$C$166:$C$172</definedName>
    <definedName name="__123Graph_F" localSheetId="2" hidden="1">'[2]mpmla wise pp0001'!#REF!</definedName>
    <definedName name="__123Graph_F" localSheetId="3" hidden="1">'[2]mpmla wise pp0001'!#REF!</definedName>
    <definedName name="__123Graph_F" localSheetId="6" hidden="1">'[2]mpmla wise pp0001'!#REF!</definedName>
    <definedName name="__123Graph_F" localSheetId="7" hidden="1">'[2]mpmla wise pp0001'!#REF!</definedName>
    <definedName name="__123Graph_F" localSheetId="9" hidden="1">'[2]mpmla wise pp0001'!#REF!</definedName>
    <definedName name="__123Graph_F" localSheetId="8" hidden="1">'[2]mpmla wise pp0001'!#REF!</definedName>
    <definedName name="__123Graph_F" hidden="1">'[2]mpmla wise pp0001'!#REF!</definedName>
    <definedName name="__123Graph_X" localSheetId="2" hidden="1">'[2]mpmla wise pp0001'!#REF!</definedName>
    <definedName name="__123Graph_X" localSheetId="3" hidden="1">'[2]mpmla wise pp0001'!#REF!</definedName>
    <definedName name="__123Graph_X" localSheetId="6" hidden="1">'[2]mpmla wise pp0001'!#REF!</definedName>
    <definedName name="__123Graph_X" localSheetId="7" hidden="1">'[2]mpmla wise pp0001'!#REF!</definedName>
    <definedName name="__123Graph_X" localSheetId="9" hidden="1">'[2]mpmla wise pp0001'!#REF!</definedName>
    <definedName name="__123Graph_X" localSheetId="8" hidden="1">'[2]mpmla wise pp0001'!#REF!</definedName>
    <definedName name="__123Graph_X" hidden="1">'[2]mpmla wise pp0001'!#REF!</definedName>
    <definedName name="_1" localSheetId="0">#REF!</definedName>
    <definedName name="_1" localSheetId="2">#REF!</definedName>
    <definedName name="_1" localSheetId="3">#REF!</definedName>
    <definedName name="_1" localSheetId="6">#REF!</definedName>
    <definedName name="_1" localSheetId="7">#REF!</definedName>
    <definedName name="_1" localSheetId="9">#REF!</definedName>
    <definedName name="_1" localSheetId="8">#REF!</definedName>
    <definedName name="_1" localSheetId="10">#REF!</definedName>
    <definedName name="_1">#REF!</definedName>
    <definedName name="_2" localSheetId="2">[1]TLPPOCT!#REF!</definedName>
    <definedName name="_2" localSheetId="3">[1]TLPPOCT!#REF!</definedName>
    <definedName name="_2" localSheetId="6">[1]TLPPOCT!#REF!</definedName>
    <definedName name="_2" localSheetId="7">[1]TLPPOCT!#REF!</definedName>
    <definedName name="_2" localSheetId="9">[1]TLPPOCT!#REF!</definedName>
    <definedName name="_2" localSheetId="8">[1]TLPPOCT!#REF!</definedName>
    <definedName name="_2" localSheetId="10">[1]TLPPOCT!#REF!</definedName>
    <definedName name="_2">[1]TLPPOCT!#REF!</definedName>
    <definedName name="_a" localSheetId="0">#REF!</definedName>
    <definedName name="_a" localSheetId="2">#REF!</definedName>
    <definedName name="_a" localSheetId="3">#REF!</definedName>
    <definedName name="_a" localSheetId="6">#REF!</definedName>
    <definedName name="_a" localSheetId="7">#REF!</definedName>
    <definedName name="_a" localSheetId="9">#REF!</definedName>
    <definedName name="_a" localSheetId="8">#REF!</definedName>
    <definedName name="_a" localSheetId="10">#REF!</definedName>
    <definedName name="_a">#REF!</definedName>
    <definedName name="_b" localSheetId="0">#REF!</definedName>
    <definedName name="_b" localSheetId="2">#REF!</definedName>
    <definedName name="_b" localSheetId="3">#REF!</definedName>
    <definedName name="_b" localSheetId="6">#REF!</definedName>
    <definedName name="_b" localSheetId="7">#REF!</definedName>
    <definedName name="_b" localSheetId="9">#REF!</definedName>
    <definedName name="_b" localSheetId="8">#REF!</definedName>
    <definedName name="_b" localSheetId="10">#REF!</definedName>
    <definedName name="_b">#REF!</definedName>
    <definedName name="_xlnm._FilterDatabase" localSheetId="2" hidden="1">'SoP002'!$A$3:$L$3</definedName>
    <definedName name="_Key1" hidden="1">[2]zpF0001!$E$39:$E$78</definedName>
    <definedName name="_Key2" hidden="1">[2]zpF0001!$O$149:$O$158</definedName>
    <definedName name="_Order1" hidden="1">255</definedName>
    <definedName name="_Order2" hidden="1">255</definedName>
    <definedName name="_Sort" hidden="1">[2]zpF0001!$A$39:$CB$78</definedName>
    <definedName name="a">[3]shp_T_D_drive!$A$1:$AE$31</definedName>
    <definedName name="a_51">[4]shp_T_D_drive!$A$1:$AE$31</definedName>
    <definedName name="a_52">[4]shp_T_D_drive!$A$1:$AE$31</definedName>
    <definedName name="aa">[3]shp_T_D_drive!$A$1:$AE$31</definedName>
    <definedName name="aa_51">[4]shp_T_D_drive!$A$1:$AE$31</definedName>
    <definedName name="aa_52">[4]shp_T_D_drive!$A$1:$AE$31</definedName>
    <definedName name="aaa" localSheetId="2" hidden="1">'[5]mpmla wise pp01_02'!#REF!</definedName>
    <definedName name="aaa" localSheetId="3" hidden="1">'[5]mpmla wise pp01_02'!#REF!</definedName>
    <definedName name="aaa" localSheetId="6" hidden="1">'[5]mpmla wise pp01_02'!#REF!</definedName>
    <definedName name="aaa" localSheetId="7" hidden="1">'[5]mpmla wise pp01_02'!#REF!</definedName>
    <definedName name="aaa" localSheetId="9" hidden="1">'[5]mpmla wise pp01_02'!#REF!</definedName>
    <definedName name="aaa" localSheetId="8" hidden="1">'[5]mpmla wise pp01_02'!#REF!</definedName>
    <definedName name="aaa" hidden="1">'[5]mpmla wise pp01_02'!#REF!</definedName>
    <definedName name="agmeter" localSheetId="0">#REF!</definedName>
    <definedName name="agmeter" localSheetId="2">#REF!</definedName>
    <definedName name="agmeter" localSheetId="3">#REF!</definedName>
    <definedName name="agmeter" localSheetId="6">#REF!</definedName>
    <definedName name="agmeter" localSheetId="7">#REF!</definedName>
    <definedName name="agmeter" localSheetId="9">#REF!</definedName>
    <definedName name="agmeter" localSheetId="8">#REF!</definedName>
    <definedName name="agmeter" localSheetId="10">#REF!</definedName>
    <definedName name="agmeter">#REF!</definedName>
    <definedName name="agmeter_51" localSheetId="0">#REF!</definedName>
    <definedName name="agmeter_51" localSheetId="2">#REF!</definedName>
    <definedName name="agmeter_51" localSheetId="3">#REF!</definedName>
    <definedName name="agmeter_51" localSheetId="6">#REF!</definedName>
    <definedName name="agmeter_51" localSheetId="7">#REF!</definedName>
    <definedName name="agmeter_51" localSheetId="9">#REF!</definedName>
    <definedName name="agmeter_51" localSheetId="8">#REF!</definedName>
    <definedName name="agmeter_51" localSheetId="10">#REF!</definedName>
    <definedName name="agmeter_51">#REF!</definedName>
    <definedName name="agmeter_52" localSheetId="0">#REF!</definedName>
    <definedName name="agmeter_52" localSheetId="2">#REF!</definedName>
    <definedName name="agmeter_52" localSheetId="3">#REF!</definedName>
    <definedName name="agmeter_52" localSheetId="6">#REF!</definedName>
    <definedName name="agmeter_52" localSheetId="7">#REF!</definedName>
    <definedName name="agmeter_52" localSheetId="9">#REF!</definedName>
    <definedName name="agmeter_52" localSheetId="8">#REF!</definedName>
    <definedName name="agmeter_52" localSheetId="10">#REF!</definedName>
    <definedName name="agmeter_52">#REF!</definedName>
    <definedName name="as">[3]shp_T_D_drive!$A$1:$AE$31</definedName>
    <definedName name="as_51">[4]shp_T_D_drive!$A$1:$AE$31</definedName>
    <definedName name="as_52">[4]shp_T_D_drive!$A$1:$AE$31</definedName>
    <definedName name="_xlnm.Database" localSheetId="2">#REF!</definedName>
    <definedName name="_xlnm.Database" localSheetId="3">#REF!</definedName>
    <definedName name="_xlnm.Database" localSheetId="6">#REF!</definedName>
    <definedName name="_xlnm.Database" localSheetId="7">#REF!</definedName>
    <definedName name="_xlnm.Database" localSheetId="9">#REF!</definedName>
    <definedName name="_xlnm.Database" localSheetId="8">#REF!</definedName>
    <definedName name="_xlnm.Database" localSheetId="12">#REF!</definedName>
    <definedName name="_xlnm.Database">#REF!</definedName>
    <definedName name="ert" localSheetId="2">#REF!</definedName>
    <definedName name="ert" localSheetId="3">#REF!</definedName>
    <definedName name="ert" localSheetId="6">#REF!</definedName>
    <definedName name="ert" localSheetId="7">#REF!</definedName>
    <definedName name="ert" localSheetId="9">#REF!</definedName>
    <definedName name="ert" localSheetId="8">#REF!</definedName>
    <definedName name="ert">#REF!</definedName>
    <definedName name="Excel_BuiltIn_Database" localSheetId="0">#REF!</definedName>
    <definedName name="Excel_BuiltIn_Database" localSheetId="2">#REF!</definedName>
    <definedName name="Excel_BuiltIn_Database" localSheetId="3">#REF!</definedName>
    <definedName name="Excel_BuiltIn_Database" localSheetId="6">#REF!</definedName>
    <definedName name="Excel_BuiltIn_Database" localSheetId="7">#REF!</definedName>
    <definedName name="Excel_BuiltIn_Database" localSheetId="9">#REF!</definedName>
    <definedName name="Excel_BuiltIn_Database" localSheetId="8">#REF!</definedName>
    <definedName name="Excel_BuiltIn_Database" localSheetId="10">#REF!</definedName>
    <definedName name="Excel_BuiltIn_Database">#REF!</definedName>
    <definedName name="Excel_BuiltIn_Database_51" localSheetId="0">#REF!</definedName>
    <definedName name="Excel_BuiltIn_Database_51" localSheetId="2">#REF!</definedName>
    <definedName name="Excel_BuiltIn_Database_51" localSheetId="3">#REF!</definedName>
    <definedName name="Excel_BuiltIn_Database_51" localSheetId="6">#REF!</definedName>
    <definedName name="Excel_BuiltIn_Database_51" localSheetId="7">#REF!</definedName>
    <definedName name="Excel_BuiltIn_Database_51" localSheetId="9">#REF!</definedName>
    <definedName name="Excel_BuiltIn_Database_51" localSheetId="8">#REF!</definedName>
    <definedName name="Excel_BuiltIn_Database_51" localSheetId="10">#REF!</definedName>
    <definedName name="Excel_BuiltIn_Database_51">#REF!</definedName>
    <definedName name="Excel_BuiltIn_Database_52" localSheetId="0">#REF!</definedName>
    <definedName name="Excel_BuiltIn_Database_52" localSheetId="2">#REF!</definedName>
    <definedName name="Excel_BuiltIn_Database_52" localSheetId="3">#REF!</definedName>
    <definedName name="Excel_BuiltIn_Database_52" localSheetId="6">#REF!</definedName>
    <definedName name="Excel_BuiltIn_Database_52" localSheetId="7">#REF!</definedName>
    <definedName name="Excel_BuiltIn_Database_52" localSheetId="9">#REF!</definedName>
    <definedName name="Excel_BuiltIn_Database_52" localSheetId="8">#REF!</definedName>
    <definedName name="Excel_BuiltIn_Database_52" localSheetId="10">#REF!</definedName>
    <definedName name="Excel_BuiltIn_Database_52">#REF!</definedName>
    <definedName name="Excel1223" localSheetId="2">#REF!</definedName>
    <definedName name="Excel1223" localSheetId="3">#REF!</definedName>
    <definedName name="Excel1223" localSheetId="6">#REF!</definedName>
    <definedName name="Excel1223" localSheetId="7">#REF!</definedName>
    <definedName name="Excel1223" localSheetId="9">#REF!</definedName>
    <definedName name="Excel1223" localSheetId="8">#REF!</definedName>
    <definedName name="Excel1223">#REF!</definedName>
    <definedName name="HTML_CodePage" hidden="1">1252</definedName>
    <definedName name="HTML_Control" localSheetId="2" hidden="1">{"'Sheet1'!$A$4386:$N$4591"}</definedName>
    <definedName name="HTML_Control" localSheetId="6" hidden="1">{"'Sheet1'!$A$4386:$N$4591"}</definedName>
    <definedName name="HTML_Control" localSheetId="7" hidden="1">{"'Sheet1'!$A$4386:$N$4591"}</definedName>
    <definedName name="HTML_Control" localSheetId="9" hidden="1">{"'Sheet1'!$A$4386:$N$4591"}</definedName>
    <definedName name="HTML_Control" localSheetId="8" hidden="1">{"'Sheet1'!$A$4386:$N$4591"}</definedName>
    <definedName name="HTML_Control" localSheetId="12" hidden="1">{"'Sheet1'!$A$4386:$N$4591"}</definedName>
    <definedName name="HTML_Control"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_xlnm.Print_Area" localSheetId="0">INDEX!$A$1:$C$21</definedName>
    <definedName name="_xlnm.Print_Area" localSheetId="1">'SoP001'!$A$1:$L$12</definedName>
    <definedName name="_xlnm.Print_Area" localSheetId="2">'SoP002'!$A$1:$L$243</definedName>
    <definedName name="_xlnm.Print_Area" localSheetId="3">SoP003B!$A$1:$I$44</definedName>
    <definedName name="_xlnm.Print_Area" localSheetId="4">'SoP004'!$A$1:$D$13</definedName>
    <definedName name="_xlnm.Print_Area" localSheetId="5">'SoP005'!$A$1:$F$8</definedName>
    <definedName name="_xlnm.Print_Area" localSheetId="6">'SoP010 to 13 AG'!$A$1:$J$34</definedName>
    <definedName name="_xlnm.Print_Area" localSheetId="7">'SoP010 to 13 JGY'!$A$1:$J$34</definedName>
    <definedName name="_xlnm.Print_Area" localSheetId="9">'SoP010 to 13 Overall'!$A$1:$J$34</definedName>
    <definedName name="_xlnm.Print_Area" localSheetId="8">'SoP010 to13 other than AG &amp; JGY'!$A$1:$J$34</definedName>
    <definedName name="_xlnm.Print_Area" localSheetId="10">'SoP014'!$A$1:$D$9</definedName>
    <definedName name="_xlnm.Print_Area" localSheetId="11">'SoP015'!$A$1:$F$9</definedName>
    <definedName name="_xlnm.Print_Area" localSheetId="12">'SoP016'!$A$1:$H$33</definedName>
    <definedName name="_xlnm.Print_Titles" localSheetId="2">'SoP002'!$2:$3</definedName>
    <definedName name="q">[6]shp_T_D_drive!$A$1:$AE$31</definedName>
    <definedName name="q_51">[7]shp_T_D_drive!$A$1:$AE$31</definedName>
    <definedName name="q_52">[7]shp_T_D_drive!$A$1:$AE$31</definedName>
    <definedName name="ss">[3]shp_T_D_drive!$A$1:$AE$31</definedName>
    <definedName name="ss_51">[4]shp_T_D_drive!$A$1:$AE$31</definedName>
    <definedName name="ss_52">[4]shp_T_D_drive!$A$1:$AE$31</definedName>
    <definedName name="t">[3]shp_T_D_drive!$A$1:$AE$31</definedName>
    <definedName name="t_51">[4]shp_T_D_drive!$A$1:$AE$31</definedName>
    <definedName name="t_52">[4]shp_T_D_drive!$A$1:$AE$31</definedName>
    <definedName name="tr" localSheetId="2">#REF!</definedName>
    <definedName name="tr" localSheetId="3">#REF!</definedName>
    <definedName name="tr" localSheetId="6">#REF!</definedName>
    <definedName name="tr" localSheetId="7">#REF!</definedName>
    <definedName name="tr" localSheetId="9">#REF!</definedName>
    <definedName name="tr" localSheetId="8">#REF!</definedName>
    <definedName name="tr">#REF!</definedName>
    <definedName name="ttrertr" localSheetId="2">#REF!</definedName>
    <definedName name="ttrertr" localSheetId="3">#REF!</definedName>
    <definedName name="ttrertr" localSheetId="6">#REF!</definedName>
    <definedName name="ttrertr" localSheetId="7">#REF!</definedName>
    <definedName name="ttrertr" localSheetId="9">#REF!</definedName>
    <definedName name="ttrertr" localSheetId="8">#REF!</definedName>
    <definedName name="ttrertr">#REF!</definedName>
    <definedName name="work_pp_0601" localSheetId="2">[1]TLPPOCT!#REF!</definedName>
    <definedName name="work_pp_0601" localSheetId="3">[1]TLPPOCT!#REF!</definedName>
    <definedName name="work_pp_0601" localSheetId="6">[1]TLPPOCT!#REF!</definedName>
    <definedName name="work_pp_0601" localSheetId="7">[1]TLPPOCT!#REF!</definedName>
    <definedName name="work_pp_0601" localSheetId="9">[1]TLPPOCT!#REF!</definedName>
    <definedName name="work_pp_0601" localSheetId="8">[1]TLPPOCT!#REF!</definedName>
    <definedName name="work_pp_0601" localSheetId="10">[1]TLPPOCT!#REF!</definedName>
    <definedName name="work_pp_0601" localSheetId="12">[1]TLPPOCT!#REF!</definedName>
    <definedName name="work_pp_0601">[1]TLPPOCT!#REF!</definedName>
    <definedName name="xyz" localSheetId="2" hidden="1">'[5]mpmla wise pp01_02'!#REF!</definedName>
    <definedName name="xyz" localSheetId="3" hidden="1">'[5]mpmla wise pp01_02'!#REF!</definedName>
    <definedName name="xyz" localSheetId="6" hidden="1">'[5]mpmla wise pp01_02'!#REF!</definedName>
    <definedName name="xyz" localSheetId="7" hidden="1">'[5]mpmla wise pp01_02'!#REF!</definedName>
    <definedName name="xyz" localSheetId="9" hidden="1">'[5]mpmla wise pp01_02'!#REF!</definedName>
    <definedName name="xyz" localSheetId="8" hidden="1">'[5]mpmla wise pp01_02'!#REF!</definedName>
    <definedName name="xyz" hidden="1">'[5]mpmla wise pp01_02'!#REF!</definedName>
    <definedName name="y" localSheetId="2">#REF!</definedName>
    <definedName name="y" localSheetId="3">#REF!</definedName>
    <definedName name="y" localSheetId="6">#REF!</definedName>
    <definedName name="y" localSheetId="7">#REF!</definedName>
    <definedName name="y" localSheetId="9">#REF!</definedName>
    <definedName name="y" localSheetId="8">#REF!</definedName>
    <definedName name="y">#REF!</definedName>
  </definedNames>
  <calcPr calcId="162913"/>
  <fileRecoveryPr autoRecover="0"/>
</workbook>
</file>

<file path=xl/calcChain.xml><?xml version="1.0" encoding="utf-8"?>
<calcChain xmlns="http://schemas.openxmlformats.org/spreadsheetml/2006/main">
  <c r="D7" i="82" l="1"/>
  <c r="D6" i="82" s="1"/>
  <c r="D4" i="82"/>
  <c r="D8" i="82" s="1"/>
  <c r="D9" i="82" s="1"/>
  <c r="B32" i="80" l="1"/>
  <c r="B33" i="80"/>
  <c r="B31" i="80"/>
  <c r="B24" i="80"/>
  <c r="B25" i="80"/>
  <c r="B23" i="80"/>
  <c r="B16" i="80"/>
  <c r="B17" i="80"/>
  <c r="B15" i="80"/>
  <c r="B7" i="80"/>
  <c r="B8" i="80"/>
  <c r="B6" i="80"/>
  <c r="B32" i="79"/>
  <c r="B33" i="79"/>
  <c r="B31" i="79"/>
  <c r="B24" i="79"/>
  <c r="B25" i="79"/>
  <c r="B23" i="79"/>
  <c r="B16" i="79"/>
  <c r="B17" i="79"/>
  <c r="B15" i="79"/>
  <c r="B7" i="79"/>
  <c r="B8" i="79"/>
  <c r="B6" i="79"/>
  <c r="B32" i="78"/>
  <c r="B33" i="78"/>
  <c r="B31" i="78"/>
  <c r="B24" i="78"/>
  <c r="B25" i="78"/>
  <c r="B23" i="78"/>
  <c r="B16" i="78"/>
  <c r="B17" i="78"/>
  <c r="B15" i="78"/>
  <c r="B7" i="78"/>
  <c r="B8" i="78"/>
  <c r="B6" i="78"/>
  <c r="A5" i="81" l="1"/>
  <c r="A6" i="81" s="1"/>
  <c r="A7" i="81" s="1"/>
  <c r="A8" i="81" s="1"/>
  <c r="A9" i="81" s="1"/>
  <c r="A10" i="81" s="1"/>
  <c r="A11" i="81" s="1"/>
  <c r="A12" i="81" s="1"/>
  <c r="A13" i="81" s="1"/>
  <c r="A14" i="81" s="1"/>
  <c r="A15" i="81" s="1"/>
  <c r="A16" i="81" s="1"/>
  <c r="A17" i="81" s="1"/>
  <c r="A18" i="81" s="1"/>
  <c r="A19" i="81" s="1"/>
  <c r="A20" i="81" s="1"/>
  <c r="A21" i="81" s="1"/>
  <c r="A22" i="81" s="1"/>
  <c r="A23" i="81" s="1"/>
  <c r="A24" i="81" s="1"/>
  <c r="A25" i="81" s="1"/>
  <c r="A26" i="81" s="1"/>
  <c r="A27" i="81" s="1"/>
  <c r="A28" i="81" s="1"/>
  <c r="A29" i="81" s="1"/>
  <c r="A30" i="81" s="1"/>
  <c r="A31" i="81" s="1"/>
  <c r="A32" i="81" s="1"/>
  <c r="A33" i="81" s="1"/>
  <c r="A34" i="81" s="1"/>
  <c r="A35" i="81" s="1"/>
  <c r="A36" i="81" s="1"/>
  <c r="A37" i="81" s="1"/>
  <c r="A38" i="81" s="1"/>
  <c r="A39" i="81" s="1"/>
  <c r="A40" i="81" s="1"/>
  <c r="A41" i="81" s="1"/>
  <c r="A42" i="81" s="1"/>
  <c r="A43" i="81" s="1"/>
  <c r="A44" i="81" s="1"/>
  <c r="A45" i="81" s="1"/>
  <c r="A46" i="81" s="1"/>
  <c r="A47" i="81" s="1"/>
  <c r="A48" i="81" s="1"/>
  <c r="A49" i="81" s="1"/>
  <c r="A50" i="81" s="1"/>
  <c r="A51" i="81" s="1"/>
  <c r="A52" i="81" s="1"/>
  <c r="A53" i="81" s="1"/>
  <c r="A54" i="81" s="1"/>
  <c r="A55" i="81" s="1"/>
  <c r="A56" i="81" s="1"/>
  <c r="A57" i="81" s="1"/>
  <c r="A58" i="81" s="1"/>
  <c r="A59" i="81" s="1"/>
  <c r="A60" i="81" s="1"/>
  <c r="A61" i="81" s="1"/>
  <c r="A62" i="81" s="1"/>
  <c r="A63" i="81" s="1"/>
  <c r="A64" i="81" s="1"/>
  <c r="A65" i="81" s="1"/>
  <c r="A66" i="81" s="1"/>
  <c r="A67" i="81" s="1"/>
  <c r="A68" i="81" s="1"/>
  <c r="A69" i="81" s="1"/>
  <c r="A70" i="81" s="1"/>
  <c r="A71" i="81" s="1"/>
  <c r="A72" i="81" s="1"/>
  <c r="A73" i="81" s="1"/>
  <c r="A74" i="81" s="1"/>
  <c r="A75" i="81" s="1"/>
  <c r="A76" i="81" s="1"/>
  <c r="A77" i="81" s="1"/>
  <c r="A78" i="81" s="1"/>
  <c r="A79" i="81" s="1"/>
  <c r="A80" i="81" s="1"/>
  <c r="A81" i="81" s="1"/>
  <c r="A82" i="81" s="1"/>
  <c r="A83" i="81" s="1"/>
  <c r="A84" i="81" s="1"/>
  <c r="A85" i="81" s="1"/>
  <c r="A86" i="81" s="1"/>
  <c r="A87" i="81" s="1"/>
  <c r="A88" i="81" s="1"/>
  <c r="A89" i="81" s="1"/>
  <c r="A90" i="81" s="1"/>
  <c r="A91" i="81" s="1"/>
  <c r="A92" i="81" s="1"/>
  <c r="A93" i="81" s="1"/>
  <c r="A94" i="81" s="1"/>
  <c r="A95" i="81" s="1"/>
  <c r="A96" i="81" s="1"/>
  <c r="A97" i="81" s="1"/>
  <c r="A98" i="81" s="1"/>
  <c r="A99" i="81" s="1"/>
  <c r="A100" i="81" s="1"/>
  <c r="A101" i="81" s="1"/>
  <c r="A102" i="81" s="1"/>
  <c r="A103" i="81" s="1"/>
  <c r="A104" i="81" s="1"/>
  <c r="A105" i="81" s="1"/>
  <c r="A106" i="81" s="1"/>
  <c r="A107" i="81" s="1"/>
  <c r="A108" i="81" s="1"/>
  <c r="A109" i="81" s="1"/>
  <c r="A110" i="81" s="1"/>
  <c r="A111" i="81" s="1"/>
  <c r="A112" i="81" s="1"/>
  <c r="A113" i="81" s="1"/>
  <c r="A114" i="81" s="1"/>
  <c r="A115" i="81" s="1"/>
  <c r="A116" i="81" s="1"/>
  <c r="A117" i="81" s="1"/>
  <c r="A118" i="81" s="1"/>
  <c r="A119" i="81" s="1"/>
  <c r="A120" i="81" s="1"/>
  <c r="A121" i="81" s="1"/>
  <c r="A122" i="81" s="1"/>
  <c r="A123" i="81" s="1"/>
  <c r="A124" i="81" s="1"/>
  <c r="A125" i="81" s="1"/>
  <c r="A126" i="81" s="1"/>
  <c r="A127" i="81" s="1"/>
  <c r="A128" i="81" s="1"/>
  <c r="A129" i="81" s="1"/>
  <c r="A130" i="81" s="1"/>
  <c r="A131" i="81" s="1"/>
  <c r="A132" i="81" s="1"/>
  <c r="A133" i="81" s="1"/>
  <c r="A134" i="81" s="1"/>
  <c r="A135" i="81" s="1"/>
  <c r="A136" i="81" s="1"/>
  <c r="A137" i="81" s="1"/>
  <c r="A138" i="81" s="1"/>
  <c r="A139" i="81" s="1"/>
  <c r="A140" i="81" s="1"/>
  <c r="A141" i="81" s="1"/>
  <c r="A142" i="81" s="1"/>
  <c r="A143" i="81" s="1"/>
  <c r="A144" i="81" s="1"/>
  <c r="A145" i="81" s="1"/>
  <c r="A146" i="81" s="1"/>
  <c r="A147" i="81" s="1"/>
  <c r="A148" i="81" s="1"/>
  <c r="A149" i="81" s="1"/>
  <c r="A150" i="81" s="1"/>
  <c r="A151" i="81" s="1"/>
  <c r="A152" i="81" s="1"/>
  <c r="A153" i="81" s="1"/>
  <c r="A154" i="81" s="1"/>
  <c r="A155" i="81" s="1"/>
  <c r="A156" i="81" s="1"/>
  <c r="A157" i="81" s="1"/>
  <c r="A158" i="81" s="1"/>
  <c r="A159" i="81" s="1"/>
  <c r="A160" i="81" s="1"/>
  <c r="A161" i="81" s="1"/>
  <c r="A162" i="81" s="1"/>
  <c r="A163" i="81" s="1"/>
  <c r="A164" i="81" s="1"/>
  <c r="A165" i="81" s="1"/>
  <c r="A166" i="81" s="1"/>
  <c r="A167" i="81" s="1"/>
  <c r="A168" i="81" s="1"/>
  <c r="A169" i="81" s="1"/>
  <c r="A170" i="81" s="1"/>
  <c r="A171" i="81" s="1"/>
  <c r="A172" i="81" s="1"/>
  <c r="A173" i="81" s="1"/>
  <c r="A174" i="81" s="1"/>
  <c r="A175" i="81" s="1"/>
  <c r="A176" i="81" s="1"/>
  <c r="A177" i="81" s="1"/>
  <c r="A178" i="81" s="1"/>
  <c r="A179" i="81" s="1"/>
  <c r="A180" i="81" s="1"/>
  <c r="A181" i="81" s="1"/>
  <c r="A182" i="81" s="1"/>
  <c r="A183" i="81" s="1"/>
  <c r="A184" i="81" s="1"/>
  <c r="A185" i="81" s="1"/>
  <c r="A186" i="81" s="1"/>
  <c r="A187" i="81" s="1"/>
  <c r="A188" i="81" s="1"/>
  <c r="A189" i="81" s="1"/>
  <c r="A190" i="81" s="1"/>
  <c r="A191" i="81" s="1"/>
  <c r="A192" i="81" s="1"/>
  <c r="A193" i="81" s="1"/>
  <c r="A194" i="81" s="1"/>
  <c r="A195" i="81" s="1"/>
  <c r="A196" i="81" s="1"/>
  <c r="A197" i="81" s="1"/>
  <c r="A198" i="81" s="1"/>
  <c r="A199" i="81" s="1"/>
  <c r="A200" i="81" s="1"/>
  <c r="A201" i="81" s="1"/>
  <c r="A202" i="81" s="1"/>
  <c r="A203" i="81" s="1"/>
  <c r="A204" i="81" s="1"/>
  <c r="A205" i="81" s="1"/>
  <c r="A206" i="81" s="1"/>
  <c r="A207" i="81" s="1"/>
  <c r="A208" i="81" s="1"/>
  <c r="A209" i="81" s="1"/>
  <c r="A210" i="81" s="1"/>
  <c r="A211" i="81" s="1"/>
  <c r="A212" i="81" s="1"/>
  <c r="A213" i="81" s="1"/>
  <c r="A214" i="81" s="1"/>
  <c r="A215" i="81" s="1"/>
  <c r="A216" i="81" s="1"/>
  <c r="A217" i="81" s="1"/>
  <c r="A218" i="81" s="1"/>
  <c r="A219" i="81" s="1"/>
  <c r="A220" i="81" s="1"/>
  <c r="A221" i="81" s="1"/>
  <c r="A222" i="81" s="1"/>
  <c r="A223" i="81" s="1"/>
  <c r="A224" i="81" s="1"/>
  <c r="A225" i="81" s="1"/>
  <c r="A226" i="81" s="1"/>
  <c r="A227" i="81" s="1"/>
  <c r="A228" i="81" s="1"/>
  <c r="A229" i="81" s="1"/>
  <c r="A230" i="81" s="1"/>
  <c r="A231" i="81" s="1"/>
  <c r="A232" i="81" s="1"/>
  <c r="A233" i="81" s="1"/>
  <c r="A234" i="81" s="1"/>
  <c r="A235" i="81" s="1"/>
  <c r="A236" i="81" s="1"/>
  <c r="A237" i="81" s="1"/>
  <c r="A238" i="81" s="1"/>
  <c r="A239" i="81" s="1"/>
  <c r="A240" i="81" s="1"/>
  <c r="A241" i="81" s="1"/>
  <c r="A242" i="81" s="1"/>
  <c r="A243" i="81" s="1"/>
  <c r="D33" i="80" l="1"/>
  <c r="C33" i="80"/>
  <c r="D32" i="80"/>
  <c r="C32" i="80"/>
  <c r="D31" i="80"/>
  <c r="C31" i="80"/>
  <c r="G26" i="80"/>
  <c r="D26" i="80"/>
  <c r="C26" i="80"/>
  <c r="F25" i="80"/>
  <c r="H25" i="80" s="1"/>
  <c r="E25" i="80"/>
  <c r="F24" i="80"/>
  <c r="H24" i="80" s="1"/>
  <c r="E24" i="80"/>
  <c r="F23" i="80"/>
  <c r="H23" i="80" s="1"/>
  <c r="E23" i="80"/>
  <c r="I18" i="80"/>
  <c r="D18" i="80"/>
  <c r="G18" i="80" s="1"/>
  <c r="H17" i="80"/>
  <c r="J17" i="80" s="1"/>
  <c r="G17" i="80"/>
  <c r="F17" i="80"/>
  <c r="E33" i="80" s="1"/>
  <c r="C17" i="80"/>
  <c r="E17" i="80" s="1"/>
  <c r="H16" i="80"/>
  <c r="J16" i="80" s="1"/>
  <c r="G16" i="80"/>
  <c r="F16" i="80"/>
  <c r="E32" i="80" s="1"/>
  <c r="C16" i="80"/>
  <c r="E16" i="80" s="1"/>
  <c r="H15" i="80"/>
  <c r="J15" i="80" s="1"/>
  <c r="G15" i="80"/>
  <c r="F15" i="80"/>
  <c r="E31" i="80" s="1"/>
  <c r="C15" i="80"/>
  <c r="E15" i="80" s="1"/>
  <c r="F9" i="80"/>
  <c r="E9" i="80"/>
  <c r="H18" i="80" s="1"/>
  <c r="D9" i="80"/>
  <c r="F18" i="80" s="1"/>
  <c r="E34" i="80" s="1"/>
  <c r="C9" i="80"/>
  <c r="C34" i="80" s="1"/>
  <c r="G8" i="80"/>
  <c r="G7" i="80"/>
  <c r="G6" i="80"/>
  <c r="D33" i="79"/>
  <c r="C33" i="79"/>
  <c r="D32" i="79"/>
  <c r="C32" i="79"/>
  <c r="D31" i="79"/>
  <c r="C31" i="79"/>
  <c r="G26" i="79"/>
  <c r="D26" i="79"/>
  <c r="C26" i="79"/>
  <c r="E26" i="79" s="1"/>
  <c r="F25" i="79"/>
  <c r="H25" i="79" s="1"/>
  <c r="E25" i="79"/>
  <c r="F24" i="79"/>
  <c r="H24" i="79" s="1"/>
  <c r="E24" i="79"/>
  <c r="F23" i="79"/>
  <c r="H23" i="79" s="1"/>
  <c r="E23" i="79"/>
  <c r="I18" i="79"/>
  <c r="D18" i="79"/>
  <c r="G18" i="79" s="1"/>
  <c r="H17" i="79"/>
  <c r="J17" i="79" s="1"/>
  <c r="G17" i="79"/>
  <c r="F17" i="79"/>
  <c r="E33" i="79" s="1"/>
  <c r="C17" i="79"/>
  <c r="E17" i="79" s="1"/>
  <c r="H16" i="79"/>
  <c r="J16" i="79" s="1"/>
  <c r="G16" i="79"/>
  <c r="F16" i="79"/>
  <c r="E32" i="79" s="1"/>
  <c r="C16" i="79"/>
  <c r="E16" i="79" s="1"/>
  <c r="H15" i="79"/>
  <c r="J15" i="79" s="1"/>
  <c r="G15" i="79"/>
  <c r="F15" i="79"/>
  <c r="E31" i="79" s="1"/>
  <c r="C15" i="79"/>
  <c r="E15" i="79" s="1"/>
  <c r="F9" i="79"/>
  <c r="E9" i="79"/>
  <c r="H18" i="79" s="1"/>
  <c r="D9" i="79"/>
  <c r="F18" i="79" s="1"/>
  <c r="E34" i="79" s="1"/>
  <c r="C9" i="79"/>
  <c r="C18" i="79" s="1"/>
  <c r="G8" i="79"/>
  <c r="G7" i="79"/>
  <c r="G6" i="79"/>
  <c r="D33" i="78"/>
  <c r="C33" i="78"/>
  <c r="D32" i="78"/>
  <c r="C32" i="78"/>
  <c r="D31" i="78"/>
  <c r="C31" i="78"/>
  <c r="G26" i="78"/>
  <c r="D26" i="78"/>
  <c r="E26" i="78" s="1"/>
  <c r="C26" i="78"/>
  <c r="F25" i="78"/>
  <c r="H25" i="78" s="1"/>
  <c r="E25" i="78"/>
  <c r="F24" i="78"/>
  <c r="H24" i="78" s="1"/>
  <c r="E24" i="78"/>
  <c r="F23" i="78"/>
  <c r="H23" i="78" s="1"/>
  <c r="E23" i="78"/>
  <c r="I18" i="78"/>
  <c r="D18" i="78"/>
  <c r="D34" i="78" s="1"/>
  <c r="H17" i="78"/>
  <c r="J17" i="78" s="1"/>
  <c r="G17" i="78"/>
  <c r="F17" i="78"/>
  <c r="E33" i="78" s="1"/>
  <c r="C17" i="78"/>
  <c r="E17" i="78" s="1"/>
  <c r="H16" i="78"/>
  <c r="J16" i="78" s="1"/>
  <c r="G16" i="78"/>
  <c r="F16" i="78"/>
  <c r="E32" i="78" s="1"/>
  <c r="C16" i="78"/>
  <c r="E16" i="78" s="1"/>
  <c r="H15" i="78"/>
  <c r="J15" i="78" s="1"/>
  <c r="G15" i="78"/>
  <c r="F15" i="78"/>
  <c r="E31" i="78" s="1"/>
  <c r="C15" i="78"/>
  <c r="E15" i="78" s="1"/>
  <c r="F9" i="78"/>
  <c r="E9" i="78"/>
  <c r="H18" i="78" s="1"/>
  <c r="D9" i="78"/>
  <c r="F18" i="78" s="1"/>
  <c r="E34" i="78" s="1"/>
  <c r="C9" i="78"/>
  <c r="C34" i="78" s="1"/>
  <c r="G8" i="78"/>
  <c r="G7" i="78"/>
  <c r="G6" i="78"/>
  <c r="E33" i="77"/>
  <c r="D33" i="77"/>
  <c r="C33" i="77"/>
  <c r="E32" i="77"/>
  <c r="D32" i="77"/>
  <c r="C32" i="77"/>
  <c r="E31" i="77"/>
  <c r="D31" i="77"/>
  <c r="C31" i="77"/>
  <c r="G26" i="77"/>
  <c r="D26" i="77"/>
  <c r="C26" i="77"/>
  <c r="E26" i="77" s="1"/>
  <c r="F25" i="77"/>
  <c r="H25" i="77" s="1"/>
  <c r="E25" i="77"/>
  <c r="F24" i="77"/>
  <c r="H24" i="77" s="1"/>
  <c r="E24" i="77"/>
  <c r="F23" i="77"/>
  <c r="H23" i="77" s="1"/>
  <c r="E23" i="77"/>
  <c r="I18" i="77"/>
  <c r="D18" i="77"/>
  <c r="H17" i="77"/>
  <c r="J17" i="77" s="1"/>
  <c r="F17" i="77"/>
  <c r="C17" i="77"/>
  <c r="E17" i="77" s="1"/>
  <c r="B17" i="77"/>
  <c r="B25" i="77" s="1"/>
  <c r="B33" i="77" s="1"/>
  <c r="H16" i="77"/>
  <c r="J16" i="77" s="1"/>
  <c r="F16" i="77"/>
  <c r="C16" i="77"/>
  <c r="B16" i="77"/>
  <c r="B24" i="77" s="1"/>
  <c r="B32" i="77" s="1"/>
  <c r="H15" i="77"/>
  <c r="J15" i="77" s="1"/>
  <c r="F15" i="77"/>
  <c r="C15" i="77"/>
  <c r="E15" i="77" s="1"/>
  <c r="G15" i="77" s="1"/>
  <c r="B15" i="77"/>
  <c r="B23" i="77" s="1"/>
  <c r="B31" i="77" s="1"/>
  <c r="F9" i="77"/>
  <c r="E9" i="77"/>
  <c r="H18" i="77" s="1"/>
  <c r="D9" i="77"/>
  <c r="E34" i="77" s="1"/>
  <c r="C9" i="77"/>
  <c r="C34" i="77" s="1"/>
  <c r="G8" i="77"/>
  <c r="G7" i="77"/>
  <c r="G6" i="77"/>
  <c r="E26" i="80" l="1"/>
  <c r="G9" i="79"/>
  <c r="J18" i="79"/>
  <c r="F34" i="79" s="1"/>
  <c r="G18" i="78"/>
  <c r="J18" i="78"/>
  <c r="G9" i="78"/>
  <c r="G9" i="77"/>
  <c r="G17" i="77"/>
  <c r="F18" i="77"/>
  <c r="C18" i="77"/>
  <c r="E18" i="77" s="1"/>
  <c r="G9" i="80"/>
  <c r="F26" i="80"/>
  <c r="H26" i="80" s="1"/>
  <c r="D34" i="80"/>
  <c r="J18" i="80"/>
  <c r="C18" i="80"/>
  <c r="E18" i="80"/>
  <c r="F26" i="79"/>
  <c r="H26" i="79" s="1"/>
  <c r="E18" i="79"/>
  <c r="C34" i="79"/>
  <c r="D34" i="79"/>
  <c r="F26" i="78"/>
  <c r="H26" i="78" s="1"/>
  <c r="C18" i="78"/>
  <c r="E18" i="78" s="1"/>
  <c r="J18" i="77"/>
  <c r="F34" i="77" s="1"/>
  <c r="F26" i="77"/>
  <c r="H26" i="77" s="1"/>
  <c r="E16" i="77"/>
  <c r="G16" i="77" s="1"/>
  <c r="G18" i="77" s="1"/>
  <c r="D34" i="77"/>
  <c r="G10" i="58"/>
  <c r="G11" i="58"/>
  <c r="G12" i="58"/>
  <c r="G13" i="58"/>
  <c r="G14" i="58"/>
  <c r="G15" i="58"/>
  <c r="G16" i="58"/>
  <c r="G17" i="58"/>
  <c r="G18" i="58"/>
  <c r="G19" i="58"/>
  <c r="G20" i="58"/>
  <c r="G21" i="58"/>
  <c r="G22" i="58"/>
  <c r="G23" i="58"/>
  <c r="G24" i="58"/>
  <c r="G25" i="58"/>
  <c r="G26" i="58"/>
  <c r="G27" i="58"/>
  <c r="G28" i="58"/>
  <c r="G29" i="58"/>
  <c r="G30" i="58"/>
  <c r="G31" i="58"/>
  <c r="G32" i="58"/>
  <c r="G33" i="58"/>
  <c r="G34" i="58"/>
  <c r="G35" i="58"/>
  <c r="G36" i="58"/>
  <c r="G37" i="58"/>
  <c r="G38" i="58"/>
  <c r="G39" i="58"/>
  <c r="G40" i="58"/>
  <c r="G41" i="58"/>
  <c r="G42" i="58"/>
  <c r="G43" i="58"/>
  <c r="G9" i="58"/>
  <c r="D10" i="58"/>
  <c r="H10" i="58" s="1"/>
  <c r="D11" i="58"/>
  <c r="H11" i="58" s="1"/>
  <c r="D12" i="58"/>
  <c r="D13" i="58"/>
  <c r="D14" i="58"/>
  <c r="D15" i="58"/>
  <c r="D16" i="58"/>
  <c r="D17" i="58"/>
  <c r="D18" i="58"/>
  <c r="D19" i="58"/>
  <c r="D20" i="58"/>
  <c r="H20" i="58" s="1"/>
  <c r="D21" i="58"/>
  <c r="H21" i="58" s="1"/>
  <c r="D22" i="58"/>
  <c r="H22" i="58" s="1"/>
  <c r="D23" i="58"/>
  <c r="H23" i="58" s="1"/>
  <c r="D24" i="58"/>
  <c r="D25" i="58"/>
  <c r="D26" i="58"/>
  <c r="D27" i="58"/>
  <c r="D28" i="58"/>
  <c r="D29" i="58"/>
  <c r="D30" i="58"/>
  <c r="D31" i="58"/>
  <c r="D32" i="58"/>
  <c r="H32" i="58" s="1"/>
  <c r="D33" i="58"/>
  <c r="H33" i="58" s="1"/>
  <c r="D34" i="58"/>
  <c r="H34" i="58" s="1"/>
  <c r="D35" i="58"/>
  <c r="H35" i="58" s="1"/>
  <c r="D36" i="58"/>
  <c r="H36" i="58" s="1"/>
  <c r="D37" i="58"/>
  <c r="D38" i="58"/>
  <c r="D39" i="58"/>
  <c r="D40" i="58"/>
  <c r="D41" i="58"/>
  <c r="D42" i="58"/>
  <c r="D43" i="58"/>
  <c r="D9" i="58"/>
  <c r="H9" i="58" s="1"/>
  <c r="H13" i="58" l="1"/>
  <c r="H24" i="58"/>
  <c r="H25" i="58"/>
  <c r="H12" i="58"/>
  <c r="H14" i="58"/>
  <c r="H26" i="58"/>
  <c r="H18" i="58"/>
  <c r="H27" i="58"/>
  <c r="H38" i="58"/>
  <c r="H15" i="58"/>
  <c r="H31" i="58"/>
  <c r="H30" i="58"/>
  <c r="H39" i="58"/>
  <c r="H28" i="58"/>
  <c r="H40" i="58"/>
  <c r="H19" i="58"/>
  <c r="H43" i="58"/>
  <c r="H42" i="58"/>
  <c r="H29" i="58"/>
  <c r="H41" i="58"/>
  <c r="H17" i="58"/>
  <c r="H16" i="58"/>
  <c r="H37" i="58"/>
  <c r="F34" i="80"/>
  <c r="F34" i="78"/>
  <c r="C12" i="43"/>
  <c r="D12" i="43"/>
  <c r="E12" i="43"/>
  <c r="F12" i="43"/>
  <c r="D8" i="28" l="1"/>
  <c r="F8" i="28" s="1"/>
  <c r="F44" i="58" l="1"/>
  <c r="E44" i="58"/>
  <c r="G44" i="58" s="1"/>
  <c r="C44" i="58"/>
  <c r="B44" i="58"/>
  <c r="H12" i="43"/>
  <c r="I12" i="43"/>
  <c r="J12" i="43"/>
  <c r="K12" i="43"/>
  <c r="L12" i="43"/>
  <c r="G12" i="43"/>
  <c r="D44" i="58" l="1"/>
  <c r="H44" i="58" s="1"/>
  <c r="D6" i="10" l="1"/>
  <c r="D7" i="10" s="1"/>
  <c r="C7" i="10"/>
  <c r="E7" i="10"/>
  <c r="B7" i="10"/>
  <c r="F6" i="10" l="1"/>
  <c r="F7" i="10" s="1"/>
  <c r="D7" i="28" l="1"/>
  <c r="F7" i="28" s="1"/>
  <c r="D6" i="28"/>
  <c r="F6" i="28" s="1"/>
  <c r="B9" i="28"/>
  <c r="E9" i="28" l="1"/>
  <c r="C9" i="28"/>
  <c r="D9" i="28" s="1"/>
  <c r="F9" i="28" l="1"/>
</calcChain>
</file>

<file path=xl/sharedStrings.xml><?xml version="1.0" encoding="utf-8"?>
<sst xmlns="http://schemas.openxmlformats.org/spreadsheetml/2006/main" count="2701" uniqueCount="1365">
  <si>
    <t>Likely number of consumers influenced</t>
  </si>
  <si>
    <t>Internet</t>
  </si>
  <si>
    <t>Sr. No.</t>
  </si>
  <si>
    <t>FH</t>
  </si>
  <si>
    <t>NFH</t>
  </si>
  <si>
    <t>FA</t>
  </si>
  <si>
    <t>Departmental</t>
  </si>
  <si>
    <t>TOTAL</t>
  </si>
  <si>
    <t>G</t>
  </si>
  <si>
    <t>H</t>
  </si>
  <si>
    <t>Classification</t>
  </si>
  <si>
    <t>Total complaints</t>
  </si>
  <si>
    <t>No.of complaints redressed during the month</t>
  </si>
  <si>
    <t>Beyond stipulated time</t>
  </si>
  <si>
    <t>Within stipulated time</t>
  </si>
  <si>
    <t>Balance complaints to be redressed (4) - (9)</t>
  </si>
  <si>
    <t>Performa SoP 003 B:</t>
  </si>
  <si>
    <t>Performa SoP 004</t>
  </si>
  <si>
    <t>Month</t>
  </si>
  <si>
    <t>% failure rate of Distribution transformer</t>
  </si>
  <si>
    <t>A</t>
  </si>
  <si>
    <t>B</t>
  </si>
  <si>
    <t>C=A+B</t>
  </si>
  <si>
    <t>D</t>
  </si>
  <si>
    <t>Consumer Category</t>
  </si>
  <si>
    <t>Total No. of defective / faulty meter</t>
  </si>
  <si>
    <t>No. of faulty Meters repaired and replaced</t>
  </si>
  <si>
    <t>3=2+1</t>
  </si>
  <si>
    <t>5=3-4</t>
  </si>
  <si>
    <t>Single Phase</t>
  </si>
  <si>
    <t>Three Phase</t>
  </si>
  <si>
    <t>Performa SoP 016 : Compensation details</t>
  </si>
  <si>
    <t>Uttar Gujarat Vij Company Ltd ,Mehsana</t>
  </si>
  <si>
    <t xml:space="preserve">COMPENSATION DETAILS   </t>
  </si>
  <si>
    <t>Sabarmati</t>
  </si>
  <si>
    <t>Mehsana</t>
  </si>
  <si>
    <t>Palanpur</t>
  </si>
  <si>
    <t>Himatnagar</t>
  </si>
  <si>
    <t>Display board of SOP at circle, Division &amp; S/Dn</t>
  </si>
  <si>
    <t xml:space="preserve">Display board of Name of information officers under RTI Act 2005 at Circle,Division,Sub- division offices.   </t>
  </si>
  <si>
    <t xml:space="preserve">Advertisement through Daily News papers </t>
  </si>
  <si>
    <t xml:space="preserve">Pamphlets distributed among public </t>
  </si>
  <si>
    <t xml:space="preserve">Advertisement through slide in TV / Banners </t>
  </si>
  <si>
    <t>Notice Board</t>
  </si>
  <si>
    <t>Verbal &amp; Notice Board at  CCC</t>
  </si>
  <si>
    <t>Daily News papers</t>
  </si>
  <si>
    <t>T V Channels</t>
  </si>
  <si>
    <t>Energy Bill</t>
  </si>
  <si>
    <t>Total</t>
  </si>
  <si>
    <t>Sr.
No</t>
  </si>
  <si>
    <t>5 = 3 * 4</t>
  </si>
  <si>
    <t>Performa No.</t>
  </si>
  <si>
    <t>Particulars</t>
  </si>
  <si>
    <t>Remarks/Report</t>
  </si>
  <si>
    <t>SoP 001</t>
  </si>
  <si>
    <t>Fatal &amp; Non Fatal Accident Report</t>
  </si>
  <si>
    <t>SoP 003</t>
  </si>
  <si>
    <t>SoP 004</t>
  </si>
  <si>
    <t>SoP 005</t>
  </si>
  <si>
    <t>Failure of Distribution Transformer.</t>
  </si>
  <si>
    <t>System Average Interruption Frequency Index (SAIFI)</t>
  </si>
  <si>
    <t>Momentary Average Interruption Frequency Index (MAIFI)</t>
  </si>
  <si>
    <t>SoP 012</t>
  </si>
  <si>
    <t>SoP 013</t>
  </si>
  <si>
    <t xml:space="preserve">Meter Faults  </t>
  </si>
  <si>
    <t>SoP 015</t>
  </si>
  <si>
    <t>SoP 016</t>
  </si>
  <si>
    <t>Complaints received during the Year</t>
  </si>
  <si>
    <t xml:space="preserve">Consumer care centers at various  places </t>
  </si>
  <si>
    <t>Pamphlets</t>
  </si>
  <si>
    <t>Through Regular Energy Bills</t>
  </si>
  <si>
    <t>Others</t>
  </si>
  <si>
    <t xml:space="preserve">CD </t>
  </si>
  <si>
    <t>8=7/6</t>
  </si>
  <si>
    <r>
      <t>APPENDIX - B</t>
    </r>
    <r>
      <rPr>
        <b/>
        <sz val="13"/>
        <rFont val="Arial"/>
        <family val="2"/>
      </rPr>
      <t xml:space="preserve"> </t>
    </r>
  </si>
  <si>
    <t>Ordinary case, which requires no augmentation</t>
  </si>
  <si>
    <t>Billing on average basis for more than two bills</t>
  </si>
  <si>
    <t>Loose Wires</t>
  </si>
  <si>
    <t>Inadequate ground clearance</t>
  </si>
  <si>
    <t>For current bills where no additional information is required</t>
  </si>
  <si>
    <t>Where additional information relating to correctness of reading etc. is required</t>
  </si>
  <si>
    <t>Modification in connected load</t>
  </si>
  <si>
    <t>Refund of amount due in regard to temporary connection</t>
  </si>
  <si>
    <t>Performa - SoP 001 : Fatal and Non-fatal Accident report</t>
  </si>
  <si>
    <t>I</t>
  </si>
  <si>
    <t>REGISTER FOR COMPILING THE COMPLAINTS CLASSIFICATION WISE</t>
  </si>
  <si>
    <t>Actions or steps carried out by UGVCL towards public awareness in the quarter</t>
  </si>
  <si>
    <t>Uttar Gujarat Vij Company Limited</t>
  </si>
  <si>
    <t>Register for compiling the complaints classification wise</t>
  </si>
  <si>
    <t xml:space="preserve"> On Web site of Uttar Gujarat Vij Company Limited    </t>
  </si>
  <si>
    <t xml:space="preserve">Total number of Distribution transformers </t>
  </si>
  <si>
    <t>Name of Circle</t>
  </si>
  <si>
    <t>Outside</t>
  </si>
  <si>
    <t>Cumulative since the first quarter of the current FY</t>
  </si>
  <si>
    <t>Request for reconnection/ consumer wanting disconnection</t>
  </si>
  <si>
    <t>J</t>
  </si>
  <si>
    <t>Street Light complaint</t>
  </si>
  <si>
    <t>Loose connections at meter, MCB or service line or from pole</t>
  </si>
  <si>
    <t>Interruption due to line breakdown</t>
  </si>
  <si>
    <t>No power complaint on account of blowing of HT/ DropOut (DO)/ LT fuse</t>
  </si>
  <si>
    <t>Interruption due to failure of transformer or distribution transformer MCB</t>
  </si>
  <si>
    <t>Load shedding/ schedule outages</t>
  </si>
  <si>
    <t>A(I)</t>
  </si>
  <si>
    <t>A(II)</t>
  </si>
  <si>
    <t>A(III)</t>
  </si>
  <si>
    <t>A(IV)</t>
  </si>
  <si>
    <t>A(V)</t>
  </si>
  <si>
    <t>B(I)</t>
  </si>
  <si>
    <t>Where augmentation is required</t>
  </si>
  <si>
    <t>B(II)</t>
  </si>
  <si>
    <t>B(III)</t>
  </si>
  <si>
    <t>Harmonics related issue</t>
  </si>
  <si>
    <t>B(IV)</t>
  </si>
  <si>
    <t>Neutral voltage related issue</t>
  </si>
  <si>
    <t>B(V)</t>
  </si>
  <si>
    <t>Voltage variations related issue</t>
  </si>
  <si>
    <t>C(I)</t>
  </si>
  <si>
    <t>Stopped/Defective Meters.</t>
  </si>
  <si>
    <t>Meter accuracy test (Fast/ Slow)</t>
  </si>
  <si>
    <t>Burnt Meter</t>
  </si>
  <si>
    <t>Stolen Meter</t>
  </si>
  <si>
    <t>Meter boxes/ metering system</t>
  </si>
  <si>
    <t>C(II)</t>
  </si>
  <si>
    <t>C(III)</t>
  </si>
  <si>
    <t>C(IV)</t>
  </si>
  <si>
    <t>C(V)</t>
  </si>
  <si>
    <t>C(VI)</t>
  </si>
  <si>
    <t>D(I)</t>
  </si>
  <si>
    <t>D(II)</t>
  </si>
  <si>
    <t>E(I)</t>
  </si>
  <si>
    <t>Final bill for vacation of premises/ change of occupancy</t>
  </si>
  <si>
    <t>Change of Tariff</t>
  </si>
  <si>
    <t>E(II)</t>
  </si>
  <si>
    <t>E(III)</t>
  </si>
  <si>
    <t>E(IV)</t>
  </si>
  <si>
    <t>F(I)</t>
  </si>
  <si>
    <t>F(II)</t>
  </si>
  <si>
    <t>F(III)</t>
  </si>
  <si>
    <t>F(IV)</t>
  </si>
  <si>
    <t>F(V)</t>
  </si>
  <si>
    <t>F(VI)</t>
  </si>
  <si>
    <t>F(VII)</t>
  </si>
  <si>
    <t>F(VIII)</t>
  </si>
  <si>
    <t>F(IX)</t>
  </si>
  <si>
    <t>Where extension of LT line up to 150 Metre is required</t>
  </si>
  <si>
    <t>Where extension of LT line of more than 150 Metre and/or augmentation of distribution transformer is required</t>
  </si>
  <si>
    <t>Where erection of new distribution transformer is required</t>
  </si>
  <si>
    <t>Where erection of new HT line and distribution transformer is required and/ or existing HT line network is required to be augmented</t>
  </si>
  <si>
    <t>Where EHT level line and/ or Sub-station is required to be erected and/ or augmented</t>
  </si>
  <si>
    <t>Name change/reconnection/ change of category</t>
  </si>
  <si>
    <t>In case connection is denied after payment against demand note</t>
  </si>
  <si>
    <t>Transfer of connection</t>
  </si>
  <si>
    <t>Classification of complaints</t>
  </si>
  <si>
    <t>Details about the media</t>
  </si>
  <si>
    <t>Performa SoP 005 : Failure of Distribution Transformer.</t>
  </si>
  <si>
    <t xml:space="preserve">No. of existing Distribution transformer at the start of the Quarter    </t>
  </si>
  <si>
    <t xml:space="preserve">No.of Distribution transformers added during the Quarter    </t>
  </si>
  <si>
    <t xml:space="preserve">Total number of Distribution transformer failed during the Quarter    </t>
  </si>
  <si>
    <t>E = (D) * 100/C</t>
  </si>
  <si>
    <t>SoP 010 - A : System Average Interruption Frequency Index (SAIFI) for AG. Dominant Category</t>
  </si>
  <si>
    <t>SoP 011 : System Average Interruption Duration Index (SAIDI) for AG. Dominant category</t>
  </si>
  <si>
    <t>SoP 012 : Momentary Average Interruption Frequency Index (MAIFI) for AG. Dominant category</t>
  </si>
  <si>
    <t>Number of
Sustained
Interruptions
during the
Reporting Period
= Ai</t>
  </si>
  <si>
    <t>Total number
of Customers
Served for the
Areas = Nt</t>
  </si>
  <si>
    <t>SAIFI
= Σ (Ai
x Ni) /
Nt</t>
  </si>
  <si>
    <t>Number of
Interrupted
Customers for
Sustained
Interruption events
during the Reporting
Period = Ni</t>
  </si>
  <si>
    <t>6 = Σ (3 x 4)</t>
  </si>
  <si>
    <t>7 = 6 / 5</t>
  </si>
  <si>
    <t>Number of
Sustained
Interruptions
during the
Reporting
Period = Ai</t>
  </si>
  <si>
    <t>Total
Outage
Duration</t>
  </si>
  <si>
    <t>Restoration
time for each
Interruption
Event = Ri</t>
  </si>
  <si>
    <t>Number of
Interrupted
Customers
for Sustained
Interruption
events during
the Reporting
Period = Ni</t>
  </si>
  <si>
    <t>Total
Customer
Interruption
Duration =
Ri x Ni</t>
  </si>
  <si>
    <t>Total
Number of
Customers
Served for
the Areas =
Nt</t>
  </si>
  <si>
    <t>Cumulative
Customer
Interruptions
Duration = Σ
(Ri x Ni)</t>
  </si>
  <si>
    <t>SAIDI
=
Σ (Ri
x Ni)
/ Nt</t>
  </si>
  <si>
    <t>Nos</t>
  </si>
  <si>
    <t>Hr : Min</t>
  </si>
  <si>
    <t>5 = 4 / 3</t>
  </si>
  <si>
    <t>7 = 5 * 6</t>
  </si>
  <si>
    <t>9 =
Σ (5 x 6)</t>
  </si>
  <si>
    <t>10 =
9 / 8</t>
  </si>
  <si>
    <t>Total Number
of
Momentary
interruptions
= Imi</t>
  </si>
  <si>
    <t>Total Number
of Consumers
affected due
to
Momentary
Interruption
Events during
the Reporting
Period = Nmi</t>
  </si>
  <si>
    <t>Number of
Customer
Momentary
Interruptions
= IMi * Nmi</t>
  </si>
  <si>
    <t>Cumulative Momentary
Customer Interruptions =
Σ (Imi x Nmi)</t>
  </si>
  <si>
    <t>MAIFI =
Σ (IMi x Nmi)/
Nt</t>
  </si>
  <si>
    <t>7 = Σ (3 x 4)</t>
  </si>
  <si>
    <t>SoP 010 - A : System Average Interruption Frequency Index (SAIFI) for JGY Dominant Category</t>
  </si>
  <si>
    <t>SoP 011 : System Average Interruption Duration Index (SAIDI) for JGY Dominant category</t>
  </si>
  <si>
    <t>SoP 012 : Momentary Average Interruption Frequency Index (MAIFI) for JGY Dominant category</t>
  </si>
  <si>
    <t>SoP 010 - A : System Average Interruption Frequency Index (SAIFI) for other than Ag &amp; JGY Dominant Category</t>
  </si>
  <si>
    <t>SoP 011 : System Average Interruption Duration Index (SAIDI) for other than Ag &amp; JGY Dominant category</t>
  </si>
  <si>
    <t>SoP 012 : Momentary Average Interruption Frequency Index (MAIFI) for other than Ag &amp; JGY Dominant category</t>
  </si>
  <si>
    <t>SoP 010 - A : System Average Interruption Frequency Index (SAIFI) for Overall Dominant Category</t>
  </si>
  <si>
    <t>SoP 011 : System Average Interruption Duration Index (SAIDI) for Overall Dominant category</t>
  </si>
  <si>
    <t>SoP 012 : Momentary Average Interruption Frequency Index (MAIFI) for Overall Dominant category</t>
  </si>
  <si>
    <t>Total
Number of
Sustained
Interruptions
during the
Reporting
Period =
Σ Ai</t>
  </si>
  <si>
    <t>Total
Restoration time
for Interruption
Events =
Σ Ri</t>
  </si>
  <si>
    <t>Total Number of
Interrupted
Customers for
Sustained
Interruption
events during
the Reporting
Period = Σni</t>
  </si>
  <si>
    <t>CAIDI=Σ (Ri x Ni) / Σ (Ai x Ni)
= SAIDI/ SAIFI</t>
  </si>
  <si>
    <t>SoP 013 – : Customer Average Interruption Duration Index (CAIDI) for AG. Dominant category</t>
  </si>
  <si>
    <t>6 = (4 x 5) / (3 x 5)</t>
  </si>
  <si>
    <t>SoP 013 – : Customer Average Interruption Duration Index (CAIDI) for JGY Dominant category</t>
  </si>
  <si>
    <t>SoP 013 – : Customer Average Interruption Duration Index (CAIDI) for other than AG &amp; JGY Dominant category</t>
  </si>
  <si>
    <t>SoP 013 – : Customer Average Interruption Duration Index (CAIDI) for Overall category</t>
  </si>
  <si>
    <t xml:space="preserve">Performa SoP 015 : Meter faults  </t>
  </si>
  <si>
    <t>HT</t>
  </si>
  <si>
    <t>No. of faulty meters at the start of the  Quarter</t>
  </si>
  <si>
    <t>No. of faulty meters added during the Quarter</t>
  </si>
  <si>
    <t>No. of faulty meters pending at the end of the Quarter</t>
  </si>
  <si>
    <t>Service Area</t>
  </si>
  <si>
    <t>Compensation payable to consumer for the period of default in case of violation of standard</t>
  </si>
  <si>
    <t>Claimed</t>
  </si>
  <si>
    <t>Payable</t>
  </si>
  <si>
    <t>No. of cases</t>
  </si>
  <si>
    <t>Amount (Rs.)</t>
  </si>
  <si>
    <t>No. of cases in which compensation is payable</t>
  </si>
  <si>
    <t>Amount payable (Rs.)</t>
  </si>
  <si>
    <t>Amount paid (Rs.)</t>
  </si>
  <si>
    <t>Registration of complaint and intimation of Unique complaint Number to the Complainant</t>
  </si>
  <si>
    <t>Rs. 50/- for each default</t>
  </si>
  <si>
    <t>Issuance of Demand Note for New Connection, Load Enhancement, Shifting of connection at other premises, Conversion of Service, Temporary Supply, Shifting of Service Connection in exiting premises, Deviation of line and Shifting of equipments</t>
  </si>
  <si>
    <t>Rs. 50 for each day of default.</t>
  </si>
  <si>
    <t>New Connection, Load Enhancement, Shifting of connection at other premises and Conversion of Service where no Network erection and/or augmentation is required.</t>
  </si>
  <si>
    <t>New Connection, Load Enhancement, Shifting of connection at other premises and Conversion of Service where Network erection and/or augmentation is required.</t>
  </si>
  <si>
    <t>Release of temporary supply</t>
  </si>
  <si>
    <t>Shifting of meter/services in the existing premises</t>
  </si>
  <si>
    <t>Shifting of LT/HT lines</t>
  </si>
  <si>
    <t>Shifting of Transformer structures</t>
  </si>
  <si>
    <t>Settlement of amount for refunding of excess amount after completion of work.</t>
  </si>
  <si>
    <t>Transfer of Service Connection with respect to change of name or change of ownership</t>
  </si>
  <si>
    <t>Application from consumer requesting Change in Tariff Class/Category.</t>
  </si>
  <si>
    <t>Complaint Related to Billing</t>
  </si>
  <si>
    <t>Replacement of Meter</t>
  </si>
  <si>
    <t>Rs. 25/- for each day of default subject to maximum of Rs. 1500/- for LT connections and Rs. 250/- for each day of default subject to maximum of Rs. 2500/- for HT connections.</t>
  </si>
  <si>
    <t>Reconnection of Supply</t>
  </si>
  <si>
    <t>Rs. 25/- for each six hours (or part thereof) of delay in restoration of supply subject to maximum Rs. 500/- for LT connection and Rs. 50/- for each six hours (or part thereof) of delay in restoration of supply subject to maximum Rs. 1000/- for HT connection.</t>
  </si>
  <si>
    <t>More than 2 interruptions in a day to the consumer for the reasons not attributable to the nature of fault as mentioned in Clause 8.4 of these Regulations.</t>
  </si>
  <si>
    <t>Failure to restore power supply in case of blowing of fuse of LT side distribution transformer, at consumer premises, trouble of MCB of distribution transformer, loose connection at pole, MCB or meter, etc.</t>
  </si>
  <si>
    <t>Rs. 50/- per hour per Consumer for the first two hours of default. Thereafter Rs. 100/- per hour per Consumer subject to maximum of Rs. 500/- per day for LT consumer and maximum of Rs. 2000/- per day for HT consumer.</t>
  </si>
  <si>
    <t>Failure to restore power supply in case of blowing of HT side fuse of distribution transformer</t>
  </si>
  <si>
    <t>Failure to restore power supply in case of HT and LT line fault</t>
  </si>
  <si>
    <t>Failure to restore power supply in case of Distribution transformer failure</t>
  </si>
  <si>
    <t>Failure to restore power supply in case of failure of underground service or underground HT/LT cable</t>
  </si>
  <si>
    <t>Scheduled Power Outage</t>
  </si>
  <si>
    <t>Rs. 50/- per hour per Consumer for the first two hours of default. Thereafter Rs. 100/- per hour per Consumer</t>
  </si>
  <si>
    <t>Site Visit and Intimation to the Consumer about likely time to resolve the complaint related to voltage fluctuation.</t>
  </si>
  <si>
    <t>Rs. 200/- for each instance for each complaint.</t>
  </si>
  <si>
    <t>Complaint of Neutral Voltage</t>
  </si>
  <si>
    <t>Rs. 250/- for each complaint</t>
  </si>
  <si>
    <t>Complaint regarding Voltage variations at the point of commencement of supply.</t>
  </si>
  <si>
    <t>Rs. 25/- for each day of default subject to maximum of Rs. 500/-</t>
  </si>
  <si>
    <t>Performa SoP 017: Individual Complaint where Compensation has been paid</t>
  </si>
  <si>
    <t>Complaint No.</t>
  </si>
  <si>
    <t>Consumer No. and Name and Address of the Consumer</t>
  </si>
  <si>
    <t>Nature of Complaint</t>
  </si>
  <si>
    <t>Reference Standard of Performance</t>
  </si>
  <si>
    <t>Amount of compensation (Rs.)</t>
  </si>
  <si>
    <t>Whether Compensation paid automatically or Consumer has to approach CGRF to get compensation</t>
  </si>
  <si>
    <t>Whether CGRF has upheld demand of Consumer of Compensation and if Yes, date of order of CGRF and date of compensation paid</t>
  </si>
  <si>
    <t xml:space="preserve">Sr.
No.
</t>
  </si>
  <si>
    <t>Performa SoP 018: Unauthorised Use of electricity</t>
  </si>
  <si>
    <t>No. of cases booked</t>
  </si>
  <si>
    <t>No. of cases where UUE is established by the Licensee</t>
  </si>
  <si>
    <t>No. of cases where appeal filed by the consumer before the Appellate Authority</t>
  </si>
  <si>
    <t>No. of cases decided by the Appellate Authority in favour of the Licensee</t>
  </si>
  <si>
    <t>No. of cases decided by the Appellate Authority in favour of the consumer</t>
  </si>
  <si>
    <t xml:space="preserve">SoP 019: Theft of electricity </t>
  </si>
  <si>
    <t>No. of complaints filed by the Licensee in Police Station</t>
  </si>
  <si>
    <t>No. of cases in which judgment delivered by the Special Court</t>
  </si>
  <si>
    <t>No. of cases decided by the Special Court in favour of Licensee</t>
  </si>
  <si>
    <t>No. of cases decided by the Special Court in favour of Consumer</t>
  </si>
  <si>
    <t>Pending complaints of previous Year</t>
  </si>
  <si>
    <t xml:space="preserve">Total </t>
  </si>
  <si>
    <t>8 = 7 - 4</t>
  </si>
  <si>
    <t>7 = 5 + 6</t>
  </si>
  <si>
    <t>4 = 2 + 3</t>
  </si>
  <si>
    <t>Rs. 25/- for each interruption subject to maximum Rs. 500/- for LT connection and Rs. 50/- for each interruption subject to maximum Rs.1000/- for HT connection.</t>
  </si>
  <si>
    <t xml:space="preserve">Date of filing Complaint/ Automatic Compensation
</t>
  </si>
  <si>
    <t>SoP 010 - A</t>
  </si>
  <si>
    <t>SoP 011</t>
  </si>
  <si>
    <t xml:space="preserve">Customer Average Interruption Duration Index (CAIDI) </t>
  </si>
  <si>
    <t xml:space="preserve">Compensation Details </t>
  </si>
  <si>
    <t>SoP 017</t>
  </si>
  <si>
    <t>Individual Complaint where Compensation has been paid</t>
  </si>
  <si>
    <t>SoP 018</t>
  </si>
  <si>
    <t>Unauthorised Use of electricity</t>
  </si>
  <si>
    <t>SoP 019</t>
  </si>
  <si>
    <t>Theft of electricity</t>
  </si>
  <si>
    <t>Actions or steps carried out by UGVCL towards public awareness in the year</t>
  </si>
  <si>
    <t>Total Number of
Interrupted Customers
for Sustained
Interruption events
during the Reporting
Period = Σ (Ai x Ni)</t>
  </si>
  <si>
    <t>No.of accidents during the quarter</t>
  </si>
  <si>
    <t>System Average Interruption Duration  Index (SAIDI)</t>
  </si>
  <si>
    <t>Nil</t>
  </si>
  <si>
    <t>Performas for FY 2025-26</t>
  </si>
  <si>
    <t>Qtrly FY 2025-26</t>
  </si>
  <si>
    <t>SoP 002</t>
  </si>
  <si>
    <t>Action taken report for safety measures complied for the accidents occurred</t>
  </si>
  <si>
    <t>Half Yearly FY 2025-26</t>
  </si>
  <si>
    <t>SoP 007</t>
  </si>
  <si>
    <t>Sample Test result for Neutral Voltage</t>
  </si>
  <si>
    <t>SoP 008</t>
  </si>
  <si>
    <t>Sample result for  Voltage Variations</t>
  </si>
  <si>
    <t>SoP 009</t>
  </si>
  <si>
    <t>Sample Test result for Harmonics</t>
  </si>
  <si>
    <t>SoP 014</t>
  </si>
  <si>
    <t xml:space="preserve">System Losses at EHT / 11 KV and below     </t>
  </si>
  <si>
    <t>YEAR 2025-26 (July-25 to Sept.-25)</t>
  </si>
  <si>
    <t>SOP 002 Action taken report for safety measures complied for the accidents occurred half yearly 2025-26 ( April-2025 to Sept.-2025)</t>
  </si>
  <si>
    <t>Sr.
No.</t>
  </si>
  <si>
    <t>Circle, Division, Subdivision</t>
  </si>
  <si>
    <t xml:space="preserve">Location of Accident and Rural or Urban </t>
  </si>
  <si>
    <t>Name of Victim/Owner &amp; Designation</t>
  </si>
  <si>
    <t>Date of Occurance</t>
  </si>
  <si>
    <t>Type of Accident FHD/NFHD/FHO/NFHO/FAO</t>
  </si>
  <si>
    <t>Cause of Accident</t>
  </si>
  <si>
    <t>Findings of CEI/EI/ AEI</t>
  </si>
  <si>
    <t>Remedies suggested by CEI / EI/ AEI in various cases</t>
  </si>
  <si>
    <t>Whether the remedy suggested is complied</t>
  </si>
  <si>
    <t>Action taken to avoid recurrence of such Accident.</t>
  </si>
  <si>
    <t>Amount of Compensation and Date of compensation  paid (in Rs.)</t>
  </si>
  <si>
    <t>HIMATNAGAR,BHILODA,Bhiloda-1</t>
  </si>
  <si>
    <t>RURAL</t>
  </si>
  <si>
    <t>Rabari Babubhai Joitabhai</t>
  </si>
  <si>
    <t>FAO</t>
  </si>
  <si>
    <t>FATAL ANIMAL ACCIDENT OF BUFFALOW OCCURRED , WHEN RABARI BABUBHAI JOITABHAI WAS GRAZING TO HIS ANIMAL(BUFFALOW),THEN DUE TO HEAVY WIND AND RAIN ONE CONDUCTOR OF MUNAI AG LT LINE WAS SLEEPED FORM LT SCHELACKLE INSULATOR AND TOUCHED WITH D-CLAMP SO, LEAKAGE CURRENT PASSESS THROUGH GI EARTHING WIRE AND AT THAT TIME ANIMAL(BUFFALOW) TOUCHED TO EARTHING WIRE AND BUFFALOW GOT ELECTRIC SHOCK AND DIED ON THE SPOT.</t>
  </si>
  <si>
    <t xml:space="preserve"> Yet not received</t>
  </si>
  <si>
    <t>N/A</t>
  </si>
  <si>
    <t>New Earthing Provided, Maintanance Done</t>
  </si>
  <si>
    <t>Rs. 15000/ 21.08.2025</t>
  </si>
  <si>
    <t>HIMATNAGAR,BHILODA,CHORIWAD</t>
  </si>
  <si>
    <t>RABARI RUGHANATHBHAI GOKIYAJI</t>
  </si>
  <si>
    <t xml:space="preserve">FATAL ANIMAL ACCIDENT OF BUFFALO OCCURRED , WHEN RABARI RUGHANATHBHAI GOKIYAJI WAS GRAZING TO HIS ANIMAL(BUFFALO),THEN DUE TO HEAVY WIND AND RAIN ONE CONDUCTOR OF KATHAVAVDI AG LT LINE WAS BROKEN AND THE ANIMAL TOUCHED TO BROKEN CONDUCTOR AND BUFFALO WAS DIED. </t>
  </si>
  <si>
    <t>Broken Conductor Re-Join, Maintenance Done</t>
  </si>
  <si>
    <t>Rs. 15000/7.08.2025</t>
  </si>
  <si>
    <t>SONALBEN MANOJBHAI KHANT</t>
  </si>
  <si>
    <t>FHO</t>
  </si>
  <si>
    <t>A FATAL HUMAN ACCIDENT OCCUR OF OUTSIDER SHREEMATI SONALBEN MANOJBHAI KHANT AT:KADIYADRA,TA:IDAR,DIST:S.K. WAS OCCURRED ON DATED 01.08.2025 TIME:APPROX. 09.00 PM.WHILE VICTIM WAS COOKING THE FOOD AT THE BACK SIDE OF HOUSE,DUE TO SUDDENLY COMING OF RAIN,VICTIM WAS CARRYING FOOD INTO THE HOUSE SUDDENLY SLIPPED AND GOT COUGHT JOINTED WIRE CONNECTED TO BULB IN THE HAND AND GOT ELECTROCUTED AND DIED ON THE SPOT IN CONSUMER PREMISES.PM REPORT AWAITED</t>
  </si>
  <si>
    <t>NA</t>
  </si>
  <si>
    <t>PRAJAPATI PRABHUBHAI MADHABHAI</t>
  </si>
  <si>
    <t>A FATAL HUMAN ACCIDENT OCCUR OF OUTSIDER SHREE PRAJAPATI PRABHUBHAI MADHABHAI AT:VADIYAVIR,TA:IDAR,DIST:S.K. WAS OCCURRED ON DATED 17.08.2025 TIME:APPROX. 10.15 AM.WHILE VICTIM WAS WORKING FOR ELECTRIC FITTING AND PLUMBING AT HOUSE OF PATEL LALABHAI NARABHAI AT THAT TIME SUDDENLY HE TOUCHED TO PRIVATE JOINTED SERVICE CABLE CONNECTED TO BULB AND  GOT ELECTROCUTED AND DIED.PM REPORT AWAITED.</t>
  </si>
  <si>
    <t>PARGI NARYANBHAI VIRJIBHAI</t>
  </si>
  <si>
    <t>ON DATED:26.08.2025,TIME:11.00 AM .COW WAS TIED WITH NEEM TREE WITH LONG ROPE.DUE TO BURNT LT ABC CABLE PHASE TOUCHES THE D CLAMP.POWER PASSES TO CRACK INSULATOR.DURING GRAZING A GRASS,COW TOUCH TO THE STAY OF LT LINE PSC POLE AND GOT ELECTROCUTED AND ANIMAL WASDIED.DETAIL INVESTIGATION REPORT IS AWAITED.</t>
  </si>
  <si>
    <t>New Stay Provided, Maintenance Done</t>
  </si>
  <si>
    <t>HIMATNAGAR,BHILODA,SHAMLAJI</t>
  </si>
  <si>
    <t>GAMETI VARUNKUMAR DOLJIBHAI</t>
  </si>
  <si>
    <t>An  outsider Fatal Human  accident  was occurred to victim at : Vankatimba ,Ta: Bhiloda, Dist: Aravalli. on dated: 05.06.2025 at approximately 10:30 am when the  victim went into the room(ordi) in his farm  to start 1-ph motor,  where he was came in contact with live wire of starter board  and  got electric shock . Then other people taken him  to the hospital in a private vehicle, where the doctor on duty declered him dead.</t>
  </si>
  <si>
    <t>HIMATNAGAR,BHILODA,VIJAYNAGAR</t>
  </si>
  <si>
    <t>Kushiben Kiranbhai Modiya</t>
  </si>
  <si>
    <t>Fatal human accident occured to Kushiben Kiranbhai Modiya at vill: kodiyavada tal: Vijaynagar on dated 26.06.2025. As per eye witness statement, around 10:00 am, victim was hanging clothes on Iron wire in own house. This iron wire is physically connected with live private cable which are passing through bathroom hook. Insulation of private cable is demaged on bathroom hook and touched with directly to the iron wire. Victim came in contact with iron wire and got electrocuted.</t>
  </si>
  <si>
    <t>Damor Maheshkumar Anvaji</t>
  </si>
  <si>
    <t xml:space="preserve">Fatal Animal Cow Accident occured, Around 11:10 am at Androkha village, Farm of Damor Maheshkumar Anavaji, his cow was tied with PSC Pole of 11 KV Tol dungri JGY LT Line. At sme near location, LT line of 11 KV Zer AG feeder was passing. The 11 KV of Zer AG feeder three phase four wire LT Line, on eof conductor was broken down to the ground &amp; cow was came in contact &amp; got electric shock &amp; died on the spot. </t>
  </si>
  <si>
    <t>Conductor replace , maintance Done</t>
  </si>
  <si>
    <t>Rs. 15000/ 14.08.2025</t>
  </si>
  <si>
    <t>HIMATNAGAR,HIMATNAGAR,GAMBHOI</t>
  </si>
  <si>
    <t>MAKWANA ISHAVARSINH MOTISINH</t>
  </si>
  <si>
    <t>On date 05.04.2025 at approximately 14:08 hrs a Cow was tied under the HT line in cow's owner farm. During that time the HT conductor broken and fell on the cow. And came live HT Conductor contact to cow. So a cow died due to electrocution on the spot. feeder tripping time-14:05 hrs. Site visit &amp; panchnama procedure completed. DE Gambhoi sdn UGVCL</t>
  </si>
  <si>
    <t>CONDUCTOR REPLACEMENT</t>
  </si>
  <si>
    <t>HIMATNAGAR,HIMATNAGAR,HMT T</t>
  </si>
  <si>
    <t>RABARI VIKRAMBHAI KHENGARBHAI</t>
  </si>
  <si>
    <t>on  date 06.05.2024 at approximately 5.00 pm hrs a cow was tied under the shade of owners house .he open his house gate and cow went out from the shade and went for drinking water near electric pole. Due to cyclone and rain jumper of LT line came in contact of C clamp and from C clamp to earthing wire and leakage current flow through wet pole and the cow electrode due to comming in contact with water locked surrounding the wet pole and a cow died due to electrocution on the spot. Details investigation will be submitted after proper site verification.</t>
  </si>
  <si>
    <t>NEW EARTHING PROVIDED</t>
  </si>
  <si>
    <t>URBAN</t>
  </si>
  <si>
    <t>Bharatkumar Laljibhai Asari</t>
  </si>
  <si>
    <t>NFHD</t>
  </si>
  <si>
    <t>On dt. 26.05.2025 telephonic message received regarding the accident  and site visited immediately. It has came to know that EA Bharat Kumar Laljibhai Asari  working under Himatnagar Town Sdn office is been alloted program for power off complaint. While resolving power TC incoming jumper found burnt. To resolve victim cut AB Switch and climb on DP Structure. While working he got electric shock ( may due to return power from any source) and he fell down from DP Structure then he has been shifted to Hope Hospital , Himatnagar for further treatment. Site panchanama carried out and further investigation is under progress.Victim's condition is stable.</t>
  </si>
  <si>
    <t>Private premises</t>
  </si>
  <si>
    <t>HIMATNAGAR,HIMATNAGAR,mehtapura</t>
  </si>
  <si>
    <t>Bharvad hiteshbhai shaileshbhai</t>
  </si>
  <si>
    <t>After receiving information about a fatal accident of an animal in Mahadevpura (Lolasan) village under the Mehta Pura Sub-Division Office , the line staff of the Sub-Division Office , immediately reached the spot . At that time, a buffalo was found dead under the transformer center of the Himmatpur AG Feeder . First , a leakage current was found while checking the neutral earthing of the said AG transformer center. Upon further investigation , an aluminum conductor was slipped &amp; got stuck on an iron part , on a PSC pole of LT Line coming from the said AG transformer , due to that the AG transformer neutral earthing was also getting leakage current. After that, repairing the said power fault, no current was found while checking the neutral earthing of the AG transformer again. This entire incident is caused by leakage current at the neutral earthing in the AG transformer.</t>
  </si>
  <si>
    <t>HIMATNAGAR,HIMATNAGAR,MEHTAPURA</t>
  </si>
  <si>
    <t>Rabari bharatbhai somabhai</t>
  </si>
  <si>
    <t>After receiving information about a fatal accident of an animal in Prempur village under Mehtapura sub division office , the line staff immediately reached at the spot , At that time , a cow was found dead below 4 Wire LT Line PSC Pole . First a leakage current was found at existing stay wire of PSC Pole . Upon further investigation an aluminium conductor live wire came in the contact with stay clamp of stay wire of existing PSC Pole , Due to that stay wire also getting leakage current . After that repairing the said power fault no current was found at supporting stay wire of that PSC Pole .</t>
  </si>
  <si>
    <t>NEW SATAY , EARTHING PROVIDE</t>
  </si>
  <si>
    <t>HIMATNAGAR,HIMATNAGAR,PRANTIJ</t>
  </si>
  <si>
    <t>RATHOD JYOTSHNABEN NARENDRASINH</t>
  </si>
  <si>
    <t>After receiving information about a fatal accident of an animal in Pallachar village under Prantij sub division office , the line staff immediately reached at the spot , At that time while the owner was taking the buffaloes for grazing, At that time one of the Buffalo grazing near the agricultural transformer centre, the buffaloes came into contact with the earthing wire, were electrocuted, and died on the spot ,. After that repairing the said power fault no current was found at supporting stay wire of that PSC Pole .</t>
  </si>
  <si>
    <t>HIMATNAGAR,HIMATNAGAR,RANASAN</t>
  </si>
  <si>
    <t>RABARI SHAMALBHAI KHENGARBHAI</t>
  </si>
  <si>
    <t>ON  DATE 15.06.2025 AT APPROXIMATELY 07.00 AM   A COW TO EAT GROWING GRASS UNDER THE 3 WIRE  JGY LT LINE IN OPEN PLOTE AREA DUE TO HEAVY WIND AND RAIN CONDUCTOR OF LT LINE BETWEEN  TO EACH OTHER WIRE AND CONDUCTOR SNAPPED COW CAME IN CONTACT AND ELECTROCUTION .COW WAS DIED ON THE SPOT.</t>
  </si>
  <si>
    <t>LT CONDUTCOR REPLACEMENT SPACER PROVIDE &amp; 1 POLE NEW</t>
  </si>
  <si>
    <t>HIMATNAGAR,HIMATNAGAR,SALAL</t>
  </si>
  <si>
    <t>Parghi Gokalbhai</t>
  </si>
  <si>
    <t>NFHO</t>
  </si>
  <si>
    <t>Preliminary Report for Non Fatal Human Electrical Accident / Network/ Outsider *SDN*: Salal *Div*: Himmatnagar *Date*:3.4.2025 *Time*: 03:30 PM Approx *Location*: Farm of Patel Govindbhai Karasanbhai, Moyad Rupaji *Victim name: Parghi Gokalbhai *District:* Sabarkantha *Village*- Moyad Rupaji Ta. Prantij *Feeder:* 11 KV Madha Ag *66 KV Dalpur SS* *Reason*: As per preliminary report The victim work at the farm of Patel Govindbhai Karasanbhai and emmediately heavy wind blown. Due to that the tree branch fallen the 11 kv Madha AG feeder. Due to that live conductor and tree branch came downwards and parghi Gokalbhai came in contact with live conductor and fallen down. Victim emmedietely trasfer to Avishkar hospital, himmatanagar in private vehicle. 11 Madha ag feeder tripping at 3:25 P.M. observed at the time of incident.</t>
  </si>
  <si>
    <t>RABARI PARESHBHAI MALJIBHAI</t>
  </si>
  <si>
    <t>On date 29.05.2025 at approximately 10:30 AM a Cows was graze under the 4 wire AG LT Line in Farm.In Farm approx 25 cows graze.Due to cyclone and rain Conductor of LT line 2 wire broken and 2 cows came in contact and 2 cow was died.the cow electrocutted due to coming in contact with broken LT Conductor surrounded the wet pole and a cow died due to electrocution on the spot.</t>
  </si>
  <si>
    <t>LT CONDUTCOR REPLACEMENT</t>
  </si>
  <si>
    <t>PATEL PALAKKUMAR MANUBHAI</t>
  </si>
  <si>
    <t>As per the statement of Electrical assistant Shri P.M.Patel(Salal S/Dn.)to the KD Hospital Ahemedabad,he was attending complaint of no power at RGPR  connection at vinayak farm at sonasan,during attending the complaint,he suddenly lost the control on grip of pole &amp; fallen down the land &amp; got mechanical acciedent.that time was approximate 7:50 PM.</t>
  </si>
  <si>
    <t>HIMATNAGAR,HMT,HMT-R</t>
  </si>
  <si>
    <t>Desai Apleshbhai Mahadevbhai</t>
  </si>
  <si>
    <t xml:space="preserve"> A fatal animal accident occured to a Cow Due to While Cow Was Grazing Grass,meanwhile She Goes near to the Transformer Laid on the Plinth Named as Advance CeramicVali tc Loc no. (Vinayak/70/3/5) and  due to monsoon Season When Cow Comes near to the Transformer Leakage Current Passes and Cows Got Electrocuted  and died at place</t>
  </si>
  <si>
    <t>HIMATNAGAR,HMT,MEHTAPURA</t>
  </si>
  <si>
    <t>a) Shri. Chauhan Rajusinh Sartansinh(72 YEAR -FH)  (B)Chauhan ranvirsinh mahendrasinh (11 YEAR-NFH)</t>
  </si>
  <si>
    <t>As soon as information received about electrical  accident that occurred today in Laxmipura area of ​​Khedawada village , the Deputy Engineer and Junior Engineer of Mehtapura Sub-Division Office as well as the line staff immediately reached the said place. At that time , power was off  as Dhareswar jgy has already been shut down by substation operator  . Upon further inspection, the transformer center providing power supply to the said  2 wire LT line was off due removal of  D.O. Fuse  . At present, a cement power pole of a two-wire LT line is standing at the place of the incident from which the 1 ph connection is given to consumer . On which a street light fixture is installed.   For further investigation , the power supply has been resumed through power transformer center. No leakage current was found on the neutral   earthing of the power transformer center. And also while checking the earthing wire connected to the ground of 2 wire  LT line pole existing at the place of the incident, no leakage of power was found in it. . A street light fixture installed on the said power pole, it was found that the insulation of the phase and neutral wires in the yellow incoming wire was burnt and it was stuck to the iron fabrication of the street light fixture . An  iron wire earlier used for support of channel wire  is tied to the street light fixture installed on the said power pole, the other end of wire is lying on the ground. while victim in touch with live iron wire, victim Chauhan Rajusinh Sartan Singh got electrocuted  and  trying to save him, his grandson Chauhan Ranveer Singh Mahendra Singh also got electrocuted. According to the information received, Chauhan Rajusinh Sartansinh was died at private hospital at himatnagar &amp; the condition of Chauhan Ranvirsinh mahendrasinh is out of danger .The service wire  up to meter was found to be intact and error free.</t>
  </si>
  <si>
    <t>NEW FUSE PROVIDED</t>
  </si>
  <si>
    <t>HIMATNAGAR,IDAR,DESHOTAR</t>
  </si>
  <si>
    <t>Rabari Bhaveshbhai Vershibhai</t>
  </si>
  <si>
    <t>FAN</t>
  </si>
  <si>
    <t>Veda Ag Lt line conductor  broken and fell down on 02 nos buffalo passing near this conductor and came in contact with live broken conductor and got electrocuted and died.</t>
  </si>
  <si>
    <t>lt line maintenance and spacer provided</t>
  </si>
  <si>
    <t>30000/ 12.09.2025</t>
  </si>
  <si>
    <t>HIMATNAGAR,IDAR,IDAR-R</t>
  </si>
  <si>
    <t>BHARAVAD VINODBHAI AMRABHAI</t>
  </si>
  <si>
    <t>Due Rainy atmosphere there was wet field around Fencing of transformer structure buffalo OF BHARAVAD VINODBHAI AMRABHAI passing and came with contact of fancing so Buffelow might be electrocuted and died on the spot.</t>
  </si>
  <si>
    <t>15000/24.06.25</t>
  </si>
  <si>
    <t>CHAUHAN JAGDISHBHAI BAKABHAI</t>
  </si>
  <si>
    <t xml:space="preserve">A VICTIM  CHAUHAN JAGDISHBHAI BAKABHAI (CONT PERSON)  WAS GOING ON UMIYA AG FEEDER CONDUCTOR JOINT WORK AND SUDDENLY HE WAS ELECTOCUTED WITH LIVE WIRE DETAIL REASON UNDER INVESTINGATION </t>
  </si>
  <si>
    <t>na cont person so cont insurrence claim</t>
  </si>
  <si>
    <t>MADHABHAI PASHABHAI RAVAL</t>
  </si>
  <si>
    <t>As per preliminary investigation and eyewitness accounts, the victim was engaged in tree cutting activity  ON DATE 25/07/2025@ 08.00 AM without prior intimation or necessary permission from the department. During the cutting process, a large tree branch accidentally fell onto the live 11 kV conductor of the Badoli P&amp;T feeder.The impact of the branch caused the conductor to come into contact with the tree, resulting in the energization of the tree body. The victim, who was in contact with the tree at the time, received a fatal electric shock and succumbed on the spot.</t>
  </si>
  <si>
    <t>100000/ 04.09.2025</t>
  </si>
  <si>
    <t>HIMATNAGAR,IDAR,IDAR-T</t>
  </si>
  <si>
    <t>(1)MOHMAD SAHAN (2)MOHAMAD ARIZ(3)ROSHANBANU</t>
  </si>
  <si>
    <t>As per letter received from idar police station Dt.16.09.2025,This office was informed about the said incident,and accordingly the panchnama proceedings  have been carried out.Prior to this,the Said incident had notbeen reported to this office.As per preliminary investigation and eyewitness accounts,The victim was engaged in flagging with iron piped flag  activity without taking safety and awareness.During the flying iron piped(Eid no mubark nishan- zando),accidentally touched  onto the live 11 kV (coated insulated)wire of the Gadh jgy feeder.</t>
  </si>
  <si>
    <t xml:space="preserve">document not received by applicant </t>
  </si>
  <si>
    <t>HIMATNAGAR,IDAR,JADAR</t>
  </si>
  <si>
    <t>BHARVAD KETANBHAI SARDULBHAI</t>
  </si>
  <si>
    <t>On Date:- 07/09/2025  a  3 ph 3 wire Lt Line of 11 kv singha ag passing near farm of patel vishnubhai amichandbhai and Cow was Grazing below Lt Line.At that time 03:00 PM Due to heavy wind and rain 2 phase conductor Snapped and fall down on Cow &amp; Cow came contact with live conductor and cow got electrocuted and died on the spot.Detailed Investigation Report and Post Mortem Report under progress.</t>
  </si>
  <si>
    <t>12500/26.09.25</t>
  </si>
  <si>
    <t>HIMATNAGAR,IDAR,KHEDBRAHMA</t>
  </si>
  <si>
    <t>Gamar Nanabhai Nathabhai </t>
  </si>
  <si>
    <t>On 27th June 2026 at approximately 16:50 hrs, a fatal animal electrocution incident occurred in Khedva village under Khedbrahma Subdivision. As per the preliminary site observation, a damaged service wire was found in contact with the D shackel, which resulted in leakage of current.</t>
  </si>
  <si>
    <t>HIMATNAGAR,IDAR,KHEROJ</t>
  </si>
  <si>
    <t>Ashokbhai Punabhai Rathod</t>
  </si>
  <si>
    <t>Due Rainy atmosphere there was wet field around Fencing of transformer structure buffalo OF Ramanbhai Punjabhai bharavad passing and came with contact of fancing so Buffelow might be electrocuted and died on the spot.</t>
  </si>
  <si>
    <t>reactivation of TC earthing and Maintenance done of  fencing</t>
  </si>
  <si>
    <t>15000/26.06.25</t>
  </si>
  <si>
    <t>Taral Maheshbhai Ishvarbhai</t>
  </si>
  <si>
    <t>Dt 23-06-2025 &amp; approx. 09:00 PM ,Taral Maheshbhai Ishvarbhai Age @17 Years was replacing fused bulb in his house he touched to live part of holder and electrocuted and died on the spot.</t>
  </si>
  <si>
    <t>na</t>
  </si>
  <si>
    <t>DHRANGI SHRAVANBHAI BABUBHAI</t>
  </si>
  <si>
    <t>Cause of Accident:During ploughing in cotton farm at that time yoke tied with Bullock got stuck with stay wire was uprooted and touched to 11KV line  and got electrocuted and died.Detail investigation is under progress.</t>
  </si>
  <si>
    <t>stay wire rectified</t>
  </si>
  <si>
    <t>12500/ 04.09.2025</t>
  </si>
  <si>
    <t>HIMATNAGAR,Modasa,MALPUR</t>
  </si>
  <si>
    <t>Raval Bharatbhai Masurbhai</t>
  </si>
  <si>
    <t>As per information received from Owner of Buffalo Bharatbhai raval, While in night approx at around 08:00 pm he found that one of Buffalo was lying dead Near transformer structure due to leakage current on TC earthing The post mortem report of the victim Buffalo is awaited.</t>
  </si>
  <si>
    <t>earthing reactivated of tc</t>
  </si>
  <si>
    <t>50% paid rs. 15000/- dt 10.06.25</t>
  </si>
  <si>
    <t xml:space="preserve">Vanjara Dhirubhai Gulabbhai </t>
  </si>
  <si>
    <t>Fatal Animal Accident occured to she goat of Vanjara Dhirubhai Gulabbhai  at village : Lalodiya Ta:Malpur, Dist. Arvalli around 15:30 pm on date :19.06.2025. As per eyewitness statement, shegoat  grassing near Village jgy TC of Lalodiya village which is in farm of owner of she goat,at that time she goat suddenly came in contact with TC earth wire in whose leakage current flows,and got electric shock and died on the spot.</t>
  </si>
  <si>
    <t>Bharavad Mukeshbhai Nathabhai</t>
  </si>
  <si>
    <t>A fatal animal electric accident occurred in Network on dated 29.06.25,on the basis of the information received by phone, bharvad mukeshbhai nathabhai, a resident of kidiyad Village ,on dated 29.6.25 around 9 a.m.rain was started and his Buffalow was grassing near 2 wire LT ABC line pole and at that time due to deteriorated insulation on LT ABC conductor on LT pole leakage current flows in earthing wire .Suddenly Buffalo came in contact with live earthing wire buffalow got shock and died.after site visit earthing wire removed from pole.</t>
  </si>
  <si>
    <t>50% paid rs. 15000/- dt 04.09.25</t>
  </si>
  <si>
    <t>HIMATNAGAR,Modasa,Malpur</t>
  </si>
  <si>
    <t>Gosai Kokilaben Ishvargiri</t>
  </si>
  <si>
    <t>During site inspection as per the  statement of Eyewitness, Gosai Kokilaben Ishwargiri had taken power for a fan and Bulb in the cattle shed from her house connection using rewinding wire meant for a motor. The supply was given to a fan by motor rewinding wire for fan and bulb use in cattle shed which wound around the round pipe of iron of the cattle  shed ,due to deteriorated wire insulation  while catching shed pipe through hand by victim Gosai Kokilaben Ishwargiri came into contact with the leakage power and  got electric shock. She was taken to the hospital for further treatment, where she was declared dead .So UGVCL not responsible for this incident.</t>
  </si>
  <si>
    <t xml:space="preserve">Pandor Rameshbhai pratapbhai </t>
  </si>
  <si>
    <t>As per the information received from the owner of the animals, on 27-08-2025 at around 10:30 AM, one of the wires from the 3-wire govindpur ag LT line had snapped and fallen on the ground. While the buffaloes were passing for grassing  through the area, they came into contact with the live conductor lying on the ground. As a result, all three buffaloes got electrocuted and died on the spot.
The post-mortem report of the deceased animals is awaited.</t>
  </si>
  <si>
    <t>lt restinging carried out</t>
  </si>
  <si>
    <t>HIMATNAGAR,Modasa,MEGHRAJ-1</t>
  </si>
  <si>
    <t>Damor Mohanbhai Shanabhai</t>
  </si>
  <si>
    <t>A fatal animal electrical accident occurred in network Today, a fatal accident has occurred to the bull of Damor Mohanbhai Shanabhai, a resident of Bhuval village. while investigating the site, A L.T. line of 11 KV Relyo AG feeder passes over the farm of damor Babubhai dhanabhai. The wire of the L.T. line is broken due to spark, due to which the bull came in contact with it and got electrocuted.</t>
  </si>
  <si>
    <t>restringing done</t>
  </si>
  <si>
    <t>Tabhiyar Pratapsinh Kalusinh</t>
  </si>
  <si>
    <t>While inspecting the incident site on date 30 june 2025 time 3:00 pm, Tabhiyar Pratapsinh Kalusinh, who is a native of Dachka village. He has built another house (which is still under construction) about 17 meters away in front of his old house. As per eye witnesses statement, on dated 27/06/2025 at around 7 pm, while connecting a 2-core wire with damaged insulation from the house switch board to supply electricity to the newly built house, Tabhiyar Pratapsinh Kalusinh died on the spot due to electrocution from private damaged insulation 2 core wire. No any type of protecting device was installed in the load side wiring of victim's old house.</t>
  </si>
  <si>
    <t>Private Premises</t>
  </si>
  <si>
    <t>HIMATNAGAR,Modasa,Modasa R</t>
  </si>
  <si>
    <t>Dipak Surendra Rajbhar</t>
  </si>
  <si>
    <t xml:space="preserve">During site inspection as per the  statement of Eyewitness, the victim was gone to working with the dril  machine in the subjel Industrial shed, meanwhile he came in contact with the motor(motor bodyshort)of dril machine and due to shock he fell down on the spot he might have experienced electric shock due to come in contact with short motor body. There is no fault on UGVCL side. Detail investigation under progress (15) Dt &amp; time of information : Dt  20/07/2025 @ around 11:00am hrs by  police </t>
  </si>
  <si>
    <t>HIMATNAGAR,Modasa,Modasa R2</t>
  </si>
  <si>
    <t>Bharvad Munnabhai Nagabhai</t>
  </si>
  <si>
    <t>As per the information received from the owner of the animals, on date 26-08-2025 at around 6:00 PM , 2 nos of LT conductor from the 4-wire Ag LT line of 11 KV Kadamb ag fdr were snapped due to heavy wind and rain. At the same time the Cow were passing for Grazing  through the area, it came in contact with the live conductor lying on the ground. As a result, Cow got electrocuted and died on the spot.
The post-mortem report of the deceased animal is awaited.</t>
  </si>
  <si>
    <t>Raval Bhogibhai Ramanbhai (Elect. Assistant)</t>
  </si>
  <si>
    <t>On dated 26-09-2025 , Time Approx 9:15 Am, during work of charging of RDSS underground cable for crossing removal of 11 KV Khalikpur jgy and Kadamb Ag feeder, victim was working on pole to make shackle pole jumper and at the same time pole was broken from ground  and he falls with pole to ground. Due to this the victim was injured and immediately shifted him to Aims hospital, Modasa by 108 team. Now he is stable and as per medical report right fimur fracture occurred and victim is in medical observation. Detail investigation  report is awaited.</t>
  </si>
  <si>
    <t xml:space="preserve">HIMATNAGAR,Modasa,Modasa T </t>
  </si>
  <si>
    <t xml:space="preserve"> Bhoi Vinodchandra Dahyabhai </t>
  </si>
  <si>
    <t>As per the information received from the unknown person on date 27-08-2025 at around 11:30 PM , The stay wire on the transformer structure has separated from below and the transformer's base angle has come into contact with the transformer's fencing. The transformer's neutral wire comes into contact with the stay wire, causing leakage power to flow into the stay wire. At the same time the Cow were passing for near transformer fencing through it came in contact with the transformer fencing. As a result, Cow got electrocuted and died on the spot.
The post-mortem report of the deceased animal is awaited.</t>
  </si>
  <si>
    <t>rectification carrried out</t>
  </si>
  <si>
    <t>HIMATNAGAR,Modasa,MODASA-R2</t>
  </si>
  <si>
    <t>Chamar Kantaben Valabhai</t>
  </si>
  <si>
    <t>Victim Kantaben Valabhai Chamar goes above her hosuse shed for removing  tree branches at that time She came in contact with live 11kv Dolpur jgy feeder one wire and got electric shock on her face and she put down to shed.After that eye witness take her to first sarvajanik hospital,Modasa than after refer to civil hospital Ahmadabad. At present Victim health is stable as per Eye witness statement.So this accident occured due to fault of victim.UGVCL is not responsible.</t>
  </si>
  <si>
    <t>Barvad kanubhai  vihabhai </t>
  </si>
  <si>
    <t xml:space="preserve">Fatal Animal Accident occured to Buffalo of Bharvad kanubhai Vihabhai at village :Rampur (Shinavad) Ta:Modasa Dist. Arvalli around 09:00 pm on date :25.05.2025. As per eyewitness statement, around 09:00pm , Buffalos near house of owner, Due to havy wind at that  time nilgiri  tree follon  on LT line and psc pole broken, at a time buffalo was there very siriaslily injarjard on back side of her  due to Broken pole Fall on her. Due to injarjard this buffalo dide on date 28.05.25 </t>
  </si>
  <si>
    <t>new pole errected</t>
  </si>
  <si>
    <t>50% paid rs. 15000/- dt 24.07.25</t>
  </si>
  <si>
    <t>Pandor Lakhbhai Amrabhai</t>
  </si>
  <si>
    <t>Fatal Animal Accident occured to Buffalo of Pandor Lakhabhai Amrabhai
 at village :zaloder Ta:Modasa Dist. Arvalli around 11:15 am on date :15.06.2025. As per eyewitness statement, around 11:15am  at Zaloder,Farm of Dhulaji Valamji Pandor the one conductor of 4 wire LT line of 11KV Mathasuliya Ag feeder was snapped due to heavy wind and rain at that time Buffalo of shri Lakhabhai Amrabhai Pandor was grassing near the conductor was come in contact with Live Conductor wire and got electric shock and died on the spot.</t>
  </si>
  <si>
    <t>spacer provided</t>
  </si>
  <si>
    <t>50% paid rs. 15000/- dt 28.08.25</t>
  </si>
  <si>
    <t>Rabari Vahajibhai Monkabhai</t>
  </si>
  <si>
    <t>Fatal Animal Accident occured to Cow of  Rabari Vahajibhai Monkabhai at village :Vaniyad Ta:Modasa Dist. Arvalli around 15:15 pm on date 20.06.2025. As per eyewitness statement, around 15:15pm at Vaniyad, Farm of punjabhai sankarbhai patel's transformar shri Vahajibhai Monkabhai Rabari  was passing  with  his cow and when they reached near the Ag transformar of 11 KV Kokapur Ag feeder,,the cow grassing under the transformar center was came in contact with G.I. wire. Due to havy rain send goes from transformar center and G.I. wire was open so due to  momentary leakage current of transformar, the Cow got electric shock and died on the spot.</t>
  </si>
  <si>
    <t>proper earthing done</t>
  </si>
  <si>
    <t>HIMATNAGAR,Modasa,MODASA-T</t>
  </si>
  <si>
    <t>Rabari Jayeshbhai Manekbhai</t>
  </si>
  <si>
    <t>AS PER COMPLAIN RECIEVED AT UGVCL MODASA OFFICE ON DATE, 06.05.2025 AT 09:40 AM FROM RABARI JAYESHBHAI MANEKBHAI, AS PER SITE VISITED ON DATE 06.05.2025 AT 10:25 A.M. NEAR KACHHI PATE SAMAJ VADI LT WIRE(1 PH 2 WIRE) LOCATION NO MNN 1/17 WHICH POWER CAME FROM 11 KV MODASA URBAN FEEDER( 66 KV MODASA SS) AND ALANKAR SOCIETY 100 KVA TRANSFORMER, AT FIRST SIGHT COW WAS IN DEAD AND ALSO LT POLE EARTHING IS IN PROPOER CONDITION AND CHECK EARTHING WIRE ITS NOT ELECTROCUTED ALSO LT WIRE ON SAFE DISTANCE. WHILE SWITCHING ON THE STREET LIGHT ON THE POLE, IT WAS FOUND THAT THE JOINT OF THE STREET LIGHT WIRE CAME INTO CONTACT OF GI WIRE &amp; COW MAY GOT SHOCK &amp; DIED. BUT DETAILS CAUSE OF DEATH. BUT DEATILS OF DEATH MAY BE JUSTIFIED AFTER PM REPORT.</t>
  </si>
  <si>
    <t xml:space="preserve">street light wire replaced </t>
  </si>
  <si>
    <t>50% paid rs. 15000/- dt 21.06.25</t>
  </si>
  <si>
    <t>Bamaniya Rameshbhai Raghabhai</t>
  </si>
  <si>
    <t>Victim Bamaniya Rameshbhai Raghabhai along with other 3 persons were dismentalling marriage tent which was erected for marriage function at Multani Yunusbhai Mohammadbhai at rana sayed area of modasa town. This tent was erected near the transformer center, when the victim was dismentalling tent top pipe accidently touched the DO unit of transformer center. So victim got shocked and fell from the ladder. Than he was immediately shifted to AIMS hospital.
Victim health is stable as per Hospital Doctor. So this accident occured due to fault of victim.UGVCL is not responsible.</t>
  </si>
  <si>
    <t>no any rectification needed</t>
  </si>
  <si>
    <t>HIMATNAGAR,TALOD,BAYAD</t>
  </si>
  <si>
    <t>Parmar Shanabhai Sardarbhai</t>
  </si>
  <si>
    <t>On Dated 30Jun2025 Time 11 30 Am Victim Was Trying Repair Burnt Do By Wet Wooden Rod Of 10 Kva Agriculture Transformer Of 11 Kv Vahanvati Agriculture Feeder In Rainy Weather The Rod Was Wet So It Was Electrocuted So Victim Got Electric Shock And Died On Spot There Is No Any Complaint Of No Power In Said Agriculture Transformer Was Lodged To This Office In Written As Well As Telephonic The Said Accident Occured On Ugvcl Network But In This Case Ugvcl Is Not Responsible For This Fatal Human Outsider Electrical Accident</t>
  </si>
  <si>
    <t xml:space="preserve"> Distribution network</t>
  </si>
  <si>
    <t>HIMATNAGAR,TALOD,DHANSURA</t>
  </si>
  <si>
    <t>SHAILESHBHAI JIVABHAI KHARADI (FH)</t>
  </si>
  <si>
    <t>FHD</t>
  </si>
  <si>
    <t>On dt. 29.06.2025 telephonic message received from LM  P.A. Prajapati Dhansura sdn regarding the accident to EA name Shaileshbhai jivabhai kharadi &amp; tender vehicle driver Rohitbhai nanjibhai khant Working under Dhansura sdn, as per feeder fault of sika ag complanit  received at Dhansura, for rectification purpose following staff went to site with to site  (1)P.A.PRAJAPATI(L.M.)  (2)S. J.KHARADI(EA) &amp; R N KHANT ( Tender vehicle driver) ,Victim s j kharadi Climb on girder pole to do broken conductor rectification work and victim R N khant  helped fpr stringing  Some how broken conductor touch with near by (both same pole loc no:5) bhensavda jgy live conductor and  got electrocuted and fell down to ground then he had shifted to Aims hospital modasa for further treatment.Site panchanama and further investigation is under progress. As per Dr. Opinion victim Shaileshbhai jivabhai kharadi is died &amp; victim Rohitbhai Nanjibhai khant(Tender vehicle driver) condition is stable.</t>
  </si>
  <si>
    <t>Distribution network</t>
  </si>
  <si>
    <t>ROHITBHAI NANIJIBHAI KHANT (NFH)</t>
  </si>
  <si>
    <t>On dt. 29.06.2025 telephonic message received from LM  P.A. Prajapati Dhansura sdn regarding the accident to EA name Shaileshbhai jivabhai kharadi &amp; tender vehicle driver Rohitbhai nanjibhai khant Working under Dhansura sdn, as per feeder fault of sika ag complanit  received at Dhansura, for rectification purpose following staff went to site with to site  (1)P.A.PRAJAPATI(L.M.)  (2)S. J.KHARADI(EA) &amp; R N KHANT ( Tender vehicle driver) ,Victim s j kharadi Climb on girder pole to do broken conductor rectification work and victim R N khant  helped fpr stringing  Some how broken conductor touch with near by (both same pole loc no:5) bhensavda jgy live conductor and  got electrocuted and fell down to ground then he had shifted to Aims hospital modasa for further treatment.Site panchanama and further investigation is under progress. As per Dr. Openion victim Shaileshbhai jivabhai kharadi is died &amp; victim Rohitbhai Nanjibhai khant(Tender vehicle driver) condition is stable.</t>
  </si>
  <si>
    <t>THAKOR VIJAYKUMAR KARAMSINH</t>
  </si>
  <si>
    <t>DATE 27.7.25 1 PH 3 WIRE LT LINE OF 11 KV KHEDA JGY PASSING NEAR THAKOR VIJAYSINH KARAMSINH HOUSE AND SHE BAFFALO WAS TIED BELOW LT LINE.AT THIS TIME 2.00 AM APPROX. DUE TO HEAVY WIND AND RAIN TREE WAS FALLEN ON LINE AND 2 WIRE OUT OF 3 WIRE SNAPPED AND FALL DOWN ON BAFFALO.SO BAFFALO CAME CONTACT WITH LIVE CONDUCTOR SHE GOT ELECTROCUTED AND DIED ON THE SPOT.DETAIL INVESTIGATION REPORT AND POST MORTEM REPORT UNDER PROGRESS.</t>
  </si>
  <si>
    <t>DESAI SAHARBHAI JAYMALBHAI</t>
  </si>
  <si>
    <t>THERE IS 3 PH 4 WIRE LT LINE,ON POLE CROW MAKE A NEST ON TOP OF POLE,WHICH WAS BUILT BY WOOD,GRASS &amp; IRON WIRES,OUT OF THEM ONE IRON WIRE TOUCH BETWEEN ONE LT PHASE WIRE TO EARTHING  OF PSC POLE,SO BY THIS REASON EARTH LEAKAGE CURRENT PASSING THROUGH POLE TO GROUND,AS AN WHEN COW CAME NEAR PSC POLE &amp; CONTACT WITH POLE EARTHING SHE GOT ELECTROCUTED AND DIED ON SPOT.</t>
  </si>
  <si>
    <t>Lamka satabhai mashrubhai</t>
  </si>
  <si>
    <t>Date:- 05/09/2025 3 ph 3 wire Lt Line of 11 kv Alva ag passing near River (vagha) area and she Cow was Grazing below Lt Line.At that time 03:30 PM Due to heavy wind and rain tree branch was fallen on line and 1 wire out of 3 wire Snapped fall down on Cow &amp; Cow came contact with live conductor she got electrocuted and died on the spot. Detailed Investigation Report and Post Mortem Report under progress.</t>
  </si>
  <si>
    <t>DISTRIBUTION NETWORK</t>
  </si>
  <si>
    <t>HIMATNAGAR,TALOD,SATHAMBA</t>
  </si>
  <si>
    <t>Bharatsinh Mohbatsinh Chauhan</t>
  </si>
  <si>
    <t>On dt. 27.05.2025 telephonic message received from LM N.B. Prajapati sathamba sdn regarding the accident to App. LM name Bharatsinh Mohbatsinh Chauhan Working under Sathamba sdn, as par  pole broken complaint received at sathmba, for rectification purpose following staff went to site with to site  (1)N.B.Prajapati(L.M.)  (2)MV Makvana(ALM), (3) J.D. Solanki(elec Ass.)and (4)Victim. Bharatsinh (App)Climb on TC structure  and Some how touch with live conductor and  got electrocuted and fell down from DP structure then he had shifted to vatrak hospital and refer to HMT civil hospital for further treatment. Site panchanama and further investigation is under progress. As per Dr. Openion victim's condition is stable.</t>
  </si>
  <si>
    <t>HIMATNAGAR,TALOD,TALOD-1</t>
  </si>
  <si>
    <t>MAKVANA AMITSINH SOMSINH</t>
  </si>
  <si>
    <t>AS PER DETAIL INVESTIGATION THERE IS 3PH 5WIRES LT LINE GIRDER POLE AND PEGION DOVE MAKE NEST ON TOP SUCH GIRDER BY USING DRY GRASS WOOD AND IRON WIRES OUT OF THEM ONE IRON WIRE TOUCHED BITWEEN LT PHASE WIRE TO GIRDER POLE SO BY THIS REASON LEAKAGE CURRENT PASSING THOUGH GIRDER TO EARTH AS AN WHEN BUFFALLO PASSING NEAR SUCH GIRDER SHE GOT ELECTROCUTED AND DIED ON THE SPOT</t>
  </si>
  <si>
    <t>MSH/Visnagar/Vadnagar-2</t>
  </si>
  <si>
    <t>Vadnagar(Rural)</t>
  </si>
  <si>
    <t>Hardikkumar Rameshchandra Thakkar (EA)</t>
  </si>
  <si>
    <t>The staff was given program to dismantle existing 11KV HT Vadnagar city Feeder due to dismantling girder pole in new drainage trench area. The gang leader took LC of above Feeder and all safety norms were found observed including earthling .While working on girder pole, a unknown power came at location where victim was working. Victim got electric shock but victim remained on pole in a tilted position. He was got down from pole by fire team. As no any other staff working on at same location got such electric shock, the power came is just a momentary. Victim got burnt at right arm and backside of belly. However, he was well conscious since the accident took place. He was shifted to civil hospital Vadnagar and after taking first aids and other treatment, he is now shifted to Shanku hospital Mehsana for further treatment and observations.The detail report will be submitted after detail investigation.</t>
  </si>
  <si>
    <t>Yet Not Received</t>
  </si>
  <si>
    <t>Show cause notice served to (1) Shri B S PATEL LI- LETTER NO 720/08.04.2025  (2) Shri M N PATEL LM- LETTER NO 721/08.04.2025 ; JBP infra Projects Pvt Ltd vide letter no 731/11.04.2025</t>
  </si>
  <si>
    <t>MSH/Patan/Harij</t>
  </si>
  <si>
    <t>Vaghel(Rural)</t>
  </si>
  <si>
    <t>Panchal Govindbhai Dayarambhai</t>
  </si>
  <si>
    <t>Victim shree Panchal Govindbhai Dayarambhai was testing 1/18 size two core green wire from their house switch board .The one end of green wire connected with two pin male plug &amp; other end connected with female two pin shocket.The both contact of this female shocket fitted with  one cm outside of the female shocket.The power of all shockets in switch board remain ON even though switch in off position .Victim was trying to test cable by inserting two pin plug  of cable in switch board by keep switch in off position  , at that time victim body came in contact of female shocket of other end of wire and got electrocuted and died .</t>
  </si>
  <si>
    <t>PRIVATE PREMISIS</t>
  </si>
  <si>
    <t>MSH/Patan/Ranuj</t>
  </si>
  <si>
    <t>Balisana(Rural)</t>
  </si>
  <si>
    <t>Manaharji Bachuji Thakor (EA)</t>
  </si>
  <si>
    <t xml:space="preserve">A V Mansuri ALM received a telephonic lighting complaint at around 5:00 pm on 23/04/2025 by Patel Mulchandbhai Nathabhai. As receiving the complain, V M Thakor (LM), A V Mansuri (ALM) and victim reached the location Near Shidheshwari mandir village balisana to resolve the complain. Where the consumers service wire was found to be faulty and further efforts were made to replace it. The victim climbed on the pole with helmet &amp; safety belt but without cut off the power. While the ends of new service wire were going to be connected with the  existing live 10Sq MM pvc cable mounted on a pole his hand touched the live part and was electrocuted and fell unconscious on the spot. Then he was admitted in Dharpur Medical hospital for further treatment. Where the attending doctor declared him dead.
Detail investigation is under process and PM awaited.  </t>
  </si>
  <si>
    <t>Explanention asked to A V Mansuri ALM vide letter no UGVCL/Na.E/HR/Ranuj/Khangi/02 dtd 24.04.2025 and to V M Thakor LM vide letter no UGVCL/Na.e./HR/Ranuj/Khangi/01 dtd 24.0.2025 ; Chargsheet Served to Mansuri ALM vide UGVCL/PDO/HR/Tahomanamu/35 Dated 08.07.2025 &amp; Vinubhai Thakor LM vide  UGVCL/PDO/HR/Tahomanamu/36 Dated 08.07.2025</t>
  </si>
  <si>
    <t>MSH/Kadi/Kadi-2</t>
  </si>
  <si>
    <t>Rajpura(Rural)</t>
  </si>
  <si>
    <t>Owner Of Buffalo Chudasma Manharba Jashubha</t>
  </si>
  <si>
    <t>As per site visit and eye witness statement a buffalows passing through rcc road for drinking water at that time 1 buffalo pass through near LT pole and try to rub with LT pole and same time somehow may be buffalo came in contact with pole earthing g i  wire and got shock and died, detail investigatiin under process.</t>
  </si>
  <si>
    <t>Maintenance work of LT line carried out</t>
  </si>
  <si>
    <t>MSH/Kadi/Detroj</t>
  </si>
  <si>
    <t>Detroj(Rural)</t>
  </si>
  <si>
    <t>Cow of Rabari Lalabhai Mafabhai</t>
  </si>
  <si>
    <t xml:space="preserve">  As per site visit at  Rabari  Vas, village Detroj,4 wire Lt line passing over Dhaliya which is illegal build up by  shri  Rabari Lalabhai Mafabhai, owner of cow. On dtd. 15.04.2025 at night apx.22.45 hrs one  conducor  of above LT line was broken &amp; felt down on the iron roof sheet &amp; iron gate of Dhaliya. Galvanized wire fencing was built with the iron gate of this Dhaliya and cow was tied to the this fencing with an iron chain. So at that time current was passing through fencing and cow got shock and  elecrocuted, detail investigation under process.</t>
  </si>
  <si>
    <t>MSH/Vijapur/Ladol</t>
  </si>
  <si>
    <t>Ladol(Rural)</t>
  </si>
  <si>
    <t>Rabari Jivanbhai Mandanbhai(Owner)(Animal-Cow)</t>
  </si>
  <si>
    <t>The victim(COW) got electrocuted when it came in contact with wet soil where leakagge current happening under Transformer center.</t>
  </si>
  <si>
    <t>Earthing reactivation and maintenance is done</t>
  </si>
  <si>
    <t>MSH/Vijapur/Lodra</t>
  </si>
  <si>
    <t>Ambod(Rural)</t>
  </si>
  <si>
    <t>Bharatbhai Veljibhai Baranda</t>
  </si>
  <si>
    <t>Due to a scheduled shutdown of the 66 kV Manekpur Substation on 05/05/2025, a maintenance program was arranged for the Natraj JGY feeder under Lodra Subdivision.As part of the maintenance activity, victim Bharatbhai Veljibhai Baranda was engaged in clearing tree branches that were obstructing the Natraj JGY feeder line. He was wearing a safety helmet and had climbed a tree to remove the branches.After successfully completing the task, while descending from the tree, the victim's foot slipped, causing him to fall to the ground. Immediate assistance was provided.</t>
  </si>
  <si>
    <t>Line staff were educated to inspect the pole before commensement of work</t>
  </si>
  <si>
    <t>MSH/Kadi/Kadi-1</t>
  </si>
  <si>
    <t>Lhor(Rural)</t>
  </si>
  <si>
    <t>Raval Savitaben Popatbhai</t>
  </si>
  <si>
    <t>As per eye witness statement at accident place, At Victim's house, there is single phase residential connection of UGVCL. Due to heavy wind and rain, insulation of service wire damaged and get in contact with GI wire. One end of this GI wire was tied with pole's metal fabrication material. So leakage current passes through this fabrication material to Earthing wire. Victim was some how touched the pole and came in contact with the Earthing wire in which leakage current was passing. So Victim got electric shock and she was taken to hospital where doctor declared her dead. Detail investigation is under process.</t>
  </si>
  <si>
    <t>No any Action Taken</t>
  </si>
  <si>
    <t>MSH/Visnagar/Kheralu-2</t>
  </si>
  <si>
    <t>Sundhiya(Rural)</t>
  </si>
  <si>
    <t>Cow Of Shri Tinabhai Sampatbhai Vaghari</t>
  </si>
  <si>
    <t>R V Kharadi, Lm, Received Telephonic Lighting Complain At Around 11:00Pm On 07.05.25 From Thakor Vikram. To Resolve This Complain Avalable Night Staff Reached Said Loacation Where Lt Line Coming From Transformer Of Patel Dahyabhai Mafabhai Was Broken And Lying On Open Plot Where Deceased Cow Was Also Lying With Lt Wire Between Its Legs.</t>
  </si>
  <si>
    <t>MSH/Patan/Jangral</t>
  </si>
  <si>
    <t>Jakha(Rural)</t>
  </si>
  <si>
    <t>Bufflo of Thakor gopalji Amarsangji</t>
  </si>
  <si>
    <t>Heavy wind cyclone with rain occurred on  date 06.5.25 approx 08:00 pm, at that time 3Wire LT line pole broken and bent, due to that LT wire broken and fall on the tractor trolley, on which 02 nos she buffalo (8 months) were tied and came in contact with tractor trolley, so current passed from tractor trolley to she buffalo's and were electrocuted and died</t>
  </si>
  <si>
    <t>Borisana(Rural)</t>
  </si>
  <si>
    <t>Deepak Vishnu Sharma</t>
  </si>
  <si>
    <t xml:space="preserve">An accident occurred at victim house whose front yard having metal shed( metal roof)having single phase permanent connection.UGVCL service wire passing near the metal sheet of shed &amp; going to the meter which was placed below the shed. May be Due to heavy wind and rain, insulation of service wire damaged as it was drifted  with metal sheet of shed &amp; resulted in  Damaged insulation to particularly that part of service wire  which came in contact with metal sheet of shed so that current was passing through the shed. A green color fabric curtain was tied with galvanized wire to both end of shed's metal angle and that  time Victim may be touched to  galvanized wire while sliding the curtain, and got electric shock &amp; fell down. He was taken to hospital where doctor declared him dead. </t>
  </si>
  <si>
    <t>People were educated to keep safe distance and not to tied varangni with Pole</t>
  </si>
  <si>
    <t>MSH/Patan/Sami</t>
  </si>
  <si>
    <t>Nani Chandur(Rural)</t>
  </si>
  <si>
    <t>Rabari Ranhhodbhai Dhulabhai</t>
  </si>
  <si>
    <t>During Site Visit,It is found that due to Heavy wind cyclone with rain occurred on  date 09.5.25 approx 06:00 am, at that time cow walking around 11kv sarsvati JGY pole near chokaddi , on this pole also LT ab cable line passing and any unknown person joint a 9watts LED buld by extra service to the LT ab cable.and switch hanging near the advertising metal board and this switch wire's insulation is broken many places and touching a metal board. so current passing to the board and Cow touch the metal board. So electrocuted and die.</t>
  </si>
  <si>
    <t>MSH/Visnagar/Visnagar-2</t>
  </si>
  <si>
    <t>Bhalak(Rural)</t>
  </si>
  <si>
    <t>Cow of Kadiya Pareshkumar Kantilal</t>
  </si>
  <si>
    <t>Mr H A Patel (EA) received a telephonic complaint from cow owner Shri Kadiya Pareshkumar kantilal regarding above fatal animal accident. Upon visiting the site, it was found that LT line originating from transformer installed at the Ag premises of owner had snapped from PSC pole, likely due to recent cyclon at last night. It appears that a cow inadvertenly came into contact with LT live conductor and may got electrocuted. detail investigation is under progress</t>
  </si>
  <si>
    <t>MSH/Vijapur/Gozariya</t>
  </si>
  <si>
    <t>Charadu(Rural)</t>
  </si>
  <si>
    <t xml:space="preserve"> Thakor Vishnuji Prahladji  (Outsider)</t>
  </si>
  <si>
    <t>The green &amp; black private electric wire was lenghten up by victim from his house to cattle shed for illumination which length is appro. 75 meter. This wire was tied up with iron rod of cattle shed. The insulation of wire was damaged at iron rod and due to that iron rod was in direct contact with live part of wire.There was aluminium milk bucket hanging on iron rod of cattle shed which was taking down by Victim. At that time Victim got electric shock and Victim fallen on land.</t>
  </si>
  <si>
    <t>Mathasur(Rural)</t>
  </si>
  <si>
    <t>Kharva Deepak Ghabhabhai</t>
  </si>
  <si>
    <t>At Consumer's primises the temporary wiring of red &amp; black flexible electric wire was taken from switch board and tied with metal grill (jhali) for lighten up Bulb for marriage Function at his house . The insulation of wire appears to be defective at iron gril side and that iron grill was in direct contact with that defective wire.At night while open the door of iron grill victim touched the grill  and may be got electric shock and Victim fallen on land. Further investigation under process.</t>
  </si>
  <si>
    <t>Agol(Rural)</t>
  </si>
  <si>
    <t xml:space="preserve">Cow of Rabari Saratanbhai Baldevbhai </t>
  </si>
  <si>
    <t>At Agol Village, Rabari Sartanbhai Baldevbhai was taking the cows to farm for grazing. When cows passed through the agol village, suddenly one conductor of  village LT line was broken( may be due to checking drive  arranged Today on said village and so that conductor mighr have been broken while snatching lungers from line  by villagers )from the pole and one cow came in contact with the Live Conductor and got Electrocuted. Detail investigation under process.</t>
  </si>
  <si>
    <t>MSH/Patan/Patan city-1</t>
  </si>
  <si>
    <t>Anawada(Urban)</t>
  </si>
  <si>
    <t>Bufflo of Thakor Prahladji Shankarji</t>
  </si>
  <si>
    <t>As per statement of animal owner buffalo sent for water drinking at Patel Haribhai borewell After drinking water buffalo itched horn at stay wire and stay wire broken and touched with AB switchlive jumper, stay wire fixed with right horn of Buffalo and died on spot.</t>
  </si>
  <si>
    <t xml:space="preserve">LINE RE-STRINGING OF LINE &amp; RE STRAIGHTTNING OF GUY  DONE &amp; TREE CUTTING </t>
  </si>
  <si>
    <t>MSH/Vijapur/Mansa</t>
  </si>
  <si>
    <t>Mansa(Rural)</t>
  </si>
  <si>
    <t>Vaghari Meenaben Maheshbhai</t>
  </si>
  <si>
    <t xml:space="preserve">The Victim was connected the unauthorized black service wire in near her shed ( Zupadi ) from the existing her connection in R/O VAGHARI MAHESHBHAI ISHWARBHAI unauthorized wire’s insulation was opened at two different location this open part of wire touched to iron angle and iron roof and at that time leakage current found on iron angle , iron roof to which victim got touched with either iron angle or iron roof and got electrocuted the Details are under investigation. </t>
  </si>
  <si>
    <t>Delvad(Rural)</t>
  </si>
  <si>
    <t>Bharvad Nagjibhai Ranabhai</t>
  </si>
  <si>
    <t xml:space="preserve">The Victim Was Taking 22 Feet Old Iron Pipe From The Scrap Yard And Raise The Iron Pipe Under The 11 KV NATRAJ JGY Feeder And Somehow The Corner Of The Iron Pipe Touched With 11 KV NATRAJ JGY Line And Got Electrocuted . </t>
  </si>
  <si>
    <t xml:space="preserve">People were awared about no any work to be carried out unauthorized working near Discom Network </t>
  </si>
  <si>
    <t>Jagapura(Rural)</t>
  </si>
  <si>
    <t xml:space="preserve">Buffalo Of Shri Thakor Ramtuji Shivaji </t>
  </si>
  <si>
    <t>On dated 02.06.2025 at approximately 10:00 PM, due to heavy wind and thunderstorm, iron shed of Shri Ramtuji Shivaji Thakor blown down and fell on nearby four wire LT line of village, causing the cement poles and wires to break. The she buffalo tied nearby came in contact with this broken wire got electrocuted and died immediately. The iron shed blown due to not tightened properly and electricity LT line broken due to heavy shed fallen on it.</t>
  </si>
  <si>
    <t>Sanodara(Rural)</t>
  </si>
  <si>
    <t>1) Kodarvi Babubhai Chandubhai (Fatal)
2)Kodaravi Jigarbhai Babubhai (Non Fatal)</t>
  </si>
  <si>
    <t>FHO&amp;NFHO</t>
  </si>
  <si>
    <t>At the time of accident,Victim Shri Kodarvi Babubhai Chandubhai and Kodarvi Jigarbhai Kalubhai ,both were standing at the flory mixture machine and were doing the process of mixing the RCC material for RCC wall construct on the side of new Road (Sanodarda-Vamaiya Road),at that time flory machine was under the 11 kv Vihat AG Feeder between loc-101 &amp; 101/1A and the machine front side upper loading part touched the 11 kv conductor thereafter both fall down and electrocuted and admitted to Dharpur Hospital for treatment.During treatment Shri Kodarvi Babubhai Chandubhai was declared dead due to the current flow through the body and Shri Jigarbhai Kalubhai  treatment is done and now he is conscious and is alive.</t>
  </si>
  <si>
    <t>Pundra(Rural)</t>
  </si>
  <si>
    <t>Tusharkumar Kantibhai Bhagora</t>
  </si>
  <si>
    <t>While carrying out LT line maintenance work in Pundhara village of the 11Kv Lodra JGY feeder , The victim, apprentice lineman was engaged in trimming a Neem tree located near the LT power lines. During the trimming process , a branch unexpectedly broke, causing the apprentice to lose balance and fall to the ground ,resulting in injuries of purely mechanical accident.</t>
  </si>
  <si>
    <t>MSH/Mehsana/Jagudan</t>
  </si>
  <si>
    <t>Chaluva(Rural)</t>
  </si>
  <si>
    <t>Desai Jayeshbhai Saijibhai</t>
  </si>
  <si>
    <t>During site visit, it was found that accident site is located near Indus Tower Transformer center nr Chaluva - Jetalpur Road village Chaluva, From the Transformer center LT side 3ph 4 wire cable is connected out going side and supplying power to Indus tower connection meter is rusted due to heating &amp; ageing effect and Cable insulation were damaged where Nutral and phase of the said cable is in open condition and touching with eachother and Transformer structure as Transformer center earthing is active leakage heppened and Cow passing near structure and came in contact with leakage current and got electrocuted met with fetal accident. further investigation is under progress.</t>
  </si>
  <si>
    <t>MSH/Visnagar/Vadnagar-1</t>
  </si>
  <si>
    <t>Champa(Rural)</t>
  </si>
  <si>
    <t xml:space="preserve">1. Thakor Shilpaben Nareshji (NFH)           2. Thakor Himanshiben Nareshaji (FH) </t>
  </si>
  <si>
    <t>On dated 16.06.2025 information was given to the Deputy Engineer of this office via telephonic at approximately 4.58 pm by Electrical Assistant R J Thakor that a woman and a child had been electrocuted in Champa village and take both at civil hospital GMERS vadnagar. At that time D.E.  visited hospital vadnagar daughter Himanshiben was declared dead by the hospital, while Shilpaben was undergoing treatment and her health is stable. When questioned about the incident, she (Smt Shilpaben ) stated that she came into the house after bathing her daughter and turned on the switch with wet hands, which caused an electric shock to me and my daughter. 
After all this, while inspecting the place, traces of black sparks were found in the 3-pin socket in the switch board inside the house and in the iron angle above it, and the exposed wires below that angle were found in a scattered state with the wires cut. And outside the house, an iron iron wire (valagani) tied to an iron angle was broken. And spark marks were seen on the iron wire(valagani).</t>
  </si>
  <si>
    <t>MSH/Kadi/Bechraji</t>
  </si>
  <si>
    <t>Sankhalpur(Rural)</t>
  </si>
  <si>
    <t>Thakor Vishnuji Ajmalji</t>
  </si>
  <si>
    <t>The victim was doing the cleaning work on terrace of Shri Bharatji Parabataji Thakor. While cleaning the terrace, the victim was moving iron rod (intended for madap work) when it apparently may contacted an adjacent 11 KV Line of Sankhalpur JGY. This likely caused the electrocution. The victim was first taken to Shankhalpur Civil Hospital and later transffered to Vibrant Hospital, Mehsana for further treatment. Victim's condition is stable now.</t>
  </si>
  <si>
    <t>LINE MAINTENANCE DONE</t>
  </si>
  <si>
    <t>Sakri(Rural)</t>
  </si>
  <si>
    <t>Thakor Vandanji Pratapji</t>
  </si>
  <si>
    <t xml:space="preserve">On dated 22.06.2025 information was given to the Deputy Engineer of this office via telephonic at approximately 12:30 PM by Unknow Number  that man  had been electrocuted in Sakri village and take at civil hospital  Kheralu and declared dead by the hospital, When questioned about the incident, victim came to motor room,at that path one foldeble holder, socket,with switch  lay on path (land)and victim accidentally put leg on holder which lay on land and got an electric shock. 
so victim was got electrocuted will be under detail investigation. </t>
  </si>
  <si>
    <t>Nagrasan(Rural)</t>
  </si>
  <si>
    <t>Vijaykumar Babulal Darji (EA)</t>
  </si>
  <si>
    <t>Victim was Climbing on the pole for attending the LT complaint at Nagrasan Village,He was slipped down from the Third step of the pole from ground while he was Climbing on the pole  due to Rainy Atmoshere &amp; got injured  in left leg  and its a purely mechnical accident,after that he was immediately admit to private hospital for further treatment, the details  investigation under progress</t>
  </si>
  <si>
    <t>Kherva(Rural)</t>
  </si>
  <si>
    <t>Buffalo of Thakor Rekhaben Ashokji</t>
  </si>
  <si>
    <t>During site visit, it was found that accident site is located near Sadhimata Tample in farm of Rajnibhai Khamar 11KV Bhakadiya AG Feeder is passing where due to resurfacing of farm soil ground level is reduced and due to heavy rain pole fallen and Thakor Rekhaben Ashokji grazes her animals where one buffalo was grazing near Bhakadiya AG Feeder pole no 36 and came in contact with live wire and got electrocuted met with fetal accident.further investigation is under progress.</t>
  </si>
  <si>
    <t>Routine maintence of HT network is done.</t>
  </si>
  <si>
    <t>Vasai(Rural)</t>
  </si>
  <si>
    <t>Cow of Rabari Madhubhai Mulajibhai</t>
  </si>
  <si>
    <t xml:space="preserve">Rabari Madhubhai Mulajibhai had taken their cows for grazing on roadside of Vasai to Gozariya road. While grazing one of cows was rubbing on earthing wire of nearby LT Pole. Due to that earthing wire touched live conductor of that pole and cow got electrocuted and died. </t>
  </si>
  <si>
    <t>MSH/Mehsana/Modhera</t>
  </si>
  <si>
    <t>Panchasar(Rural)</t>
  </si>
  <si>
    <t>Vikramji Vishnuji Thakor ,At-Jetpur,Ta-Bechraji,Dist-Mehsana</t>
  </si>
  <si>
    <t>On dated 04-07-25 information received from Chanasma Police Station ,telephonic at 11:42 AM as well as through letter no-2394/25,03-07-25 to this office that Vikramji Vishnuji Thakor, Age -27 year expired due to victim climbed on pole &amp; fall down on RCC road near house of Patel Dahyabhai Talshibhai at Gangapatparu Vill-Panchasar. Accordingly site has been visited today i.e 04-07-25, As per Eye witness statement of Madhuben Govindbhai Patel, She called Sarpanch ( Patel Mukesh Bhai Mafatlal ) regarding power complaint of her house &amp; Sarpanch called to victim for resolve her complaint. Accordingly Site had been visited by victim on dtd.30.06.25 at 3.30 PM at that time power supply is in normal condition in house after that without any reason Victim climbed on pole and fell down on the RCC Road. He was admitted in hospital for treatment, but the doctors declared him dead. The victim may have been working with the Panchayat on a private basis. Also no any power complaint of Patel Madhuben Govindbhai received to complain centre of this office as well as Electrical assistant of Panchasar Village. Also there was no street light connection in Panchasar Village. There is no fault of UGVCL side.
Detail cause of death will come to know after doctor's PM report.
Detail investigation is under progress and PM report awaited.</t>
  </si>
  <si>
    <t xml:space="preserve">People were awared about no any work to be carried out unauthorized working on Discom Network </t>
  </si>
  <si>
    <t>Bhasariya (Rampura)(Rural)</t>
  </si>
  <si>
    <t>Thakor Hasmukhji Kalaji</t>
  </si>
  <si>
    <t>On dt. 04/07/2025 telephonic message received on 11:30 AM through Shree Kantibhai Devabhai Prajapati regarding about the accident on dt 03/07/2025 12:15PM approx. and site visited today. 
         It has came to know that Thakor Hasumkhji Kalaji Age 35 year Is operating 1ph Motor for water storage at home, While 1ph motor winding insulation is damaged and in contact with Motor body, victim touched motor and he got electric shock and fallen on ground, wife of the victim removed motor plug from switch-board and gathered neighbours and he has been shifted to Shankuz Medicity Hospital  for further treatment, where victim was declared dead, further investigation is under progress.</t>
  </si>
  <si>
    <t>Anodia(Rural)</t>
  </si>
  <si>
    <t>Cow Of Shree Rathod Dilusinh Udesinh</t>
  </si>
  <si>
    <t xml:space="preserve">Son of shree Rathod Dilusinh Udesinh had taken their cows for grazing on the roadside of Ramdevpura- Mahudi road. While grazing one of the cows came in contact with chain link fencing of Ramedvpura WW tc structure. Due to the presence of leakage the current cow got elctotrocuted and died on the spot. The source of leakage current was found in the service bar between the 8th and 9th pole of 2 wire service line of this transformer.Insulation of this service bar was deteriorated and the live phase and neutral came in contact and resulted in return power at transformer neutral and chainlink fencing.
Leakage current was removed after replacing the service bar.  </t>
  </si>
  <si>
    <t>Machhava(Rural)</t>
  </si>
  <si>
    <t>Cow Of Shree Thakor Abhuji Bhemaji</t>
  </si>
  <si>
    <t>On Dated 07.07.25 Information Was Given To The J E S J Chauhan Of This Office Via Telephonic At Approx. 01:30Pm By Unknown Mobile Number 6352371778 That Conductor Of 11Kv Sikotar Ag Fdr Broken At Loc No. 93 To 94 Due To Pin Puncture And Fallen On Cow Of Shri Abhuji Bhemaji Thakor And Victim Cow Was Got Electrocuted And Died</t>
  </si>
  <si>
    <t>Gozariya(Rural)</t>
  </si>
  <si>
    <t>Bhagwanbhai Pathubhai Chaudhari(EA)</t>
  </si>
  <si>
    <t>While restringing conductor on shackle pole (Loc No:-53) of 11 kv Laxmipura AG Feeder emanating from 66 kv Gozariya SS. At that time, pole broken from top and bottom. Due to that Shri B.P.Chaudhari Electrical Assistant fallen on land and got injured. It is purely mechanical accident. Detail investigation is under process.</t>
  </si>
  <si>
    <t>Renchavi(Rural)</t>
  </si>
  <si>
    <t>Camel of the owner of Shri Rabari Rameshbhai Jivabhai</t>
  </si>
  <si>
    <t xml:space="preserve">The camel of Shri Rabari Rameshbhai Jivabhai was grazing in the field and while passing under the 11 kv Line of Veer AG feeder between the Loc.no-191/13 and End pole ,due to end pole stay not tightened with ground and pole bent ,due to wet land field in rainy atmoshpere somehow conductor wire become loose due to long span ,the camel came in contact with the live conductor and got  electrocuted and died on the site.
</t>
  </si>
  <si>
    <t>SADATPURA(Rural)</t>
  </si>
  <si>
    <t>SOLANKI USHABA BHARATSINH</t>
  </si>
  <si>
    <t>One pole of 2 wire LT line at Darbarvas of Sadatpura village was little Damaged from lower end. So new LT pole was erected by contractor  but load not taken on new pole. Hence load transfer programme was done On dtd. 19.7.25 at  by Detroj office , &amp; they instructed to villagers for maintaining safe distance, &amp; suddenly pole had broken from lower end &amp; falled down Even though anchored by hard rassi. &amp;  At that time victim shri Ushaba Bharatsang Solanki came in contact with top side of the pole &amp; got mechanical injury. So she admited at Kadi Bhagyoday Hospital by 108 vehicle.</t>
  </si>
  <si>
    <t>MSH/Vijapur/Vijapur</t>
  </si>
  <si>
    <t>Gadhada(Rural)</t>
  </si>
  <si>
    <t>Prajapati Karshanbhai Ramabhai</t>
  </si>
  <si>
    <t>Victim was repairing streetlight without switching OFF Power supply by sitting on Iron stand at first step of pole. Doing so,the face of victim came in contact with wire &amp; got electrocauted and people gathered there and separated victim by wooden stick &amp; get dowm victim by pole  Detail investigation is under proces</t>
  </si>
  <si>
    <t>MEDA ADRAJ(Rural)</t>
  </si>
  <si>
    <t>BUFFALO OF RABARI BALDEVBHAI KHUMABHAI</t>
  </si>
  <si>
    <t>Rabari Baldevbhai Khumabhai grazing his buffaloes in farm of Patel Rameshbhai Govindbhai. As per statement of eyewitness, one buffalo was grazing near Transformer structure of Ag connection. Somehow the buffalo came in contact with stay set of TC and this stay was broken from anchor road due to pulled by buffalo. Due to this, stay wire part which was below the stay insulator came n contact with live LT part of Transformer. As the buffalo was is contact with this stay wire, it got electric shock and died on the spot.</t>
  </si>
  <si>
    <t>Linch(Rural)</t>
  </si>
  <si>
    <t>Buffalo ofThakor Kapilaben Kantiji</t>
  </si>
  <si>
    <t>During site visit, it was found that the accident site is located near Bahucharmata Temple, Linch where 11KV Boriyavi AG Feeder is passing over the fence (Vado) of Thakor Kapilaben Kantiji. And on Location number Boriyavi AG / 67 / 26 due to a pin puncture, a broken conductor fall on the buffalo in this fence and due to came in contact with live conductor and got electrocuted met with fatal accident. further investigation is under progress.</t>
  </si>
  <si>
    <t>JALISANA(Rural)</t>
  </si>
  <si>
    <t>BHARVAD LALABHAI HIRABHAI
(OWNER OF ANIMALS: 1 Cow &amp; 1 Buffalo)</t>
  </si>
  <si>
    <t>As per site visit in jalisana village,near ramji mandir in the village field (vada) cow and buffalo were present, 1ph2w lt line passing through said location and accidently one of lt line wire was broken from that lt pole and 01 nos of cow and 01 now of buffalow came in contact with that live conductor and got electrocuted, pm report awaited and detail investigation is under process.</t>
  </si>
  <si>
    <t>MSH/VIJAPUR/LODRA</t>
  </si>
  <si>
    <t>PATANPURA(Rural)</t>
  </si>
  <si>
    <t>RAVAL BHAVNABEN MAHESHBHAI</t>
  </si>
  <si>
    <t>When the residential electricity connection of the accident premise was disconnected due to pending dues, the victim, who was also the occupant of the premise, attempted to draw electricity from the neighboring house by connecting wires through an unused extension board. During the process of making the connection, open joints were present in the wires. The victim came into contact with the live portion of the wire and was electrocuted, resulting in the victim’s demise.</t>
  </si>
  <si>
    <t>MSN/VISNAGAR/VISNAGAR-II</t>
  </si>
  <si>
    <t>SADUTHALA(Rural)</t>
  </si>
  <si>
    <t>ASHOKBHAI MAGANBHAI LATTA, LINE INSPECTOR</t>
  </si>
  <si>
    <t xml:space="preserve">on date of 29-08-2025 information was given to the d. j. chaudhary, j.e. of this office by telephonic at approximatally 09.40 am by e.a. jayeshkuamar n. patel about non fatal accident of shri ashokbhai maganbhai latta,l.i. at time of dismentalling of service &amp; g.i. wire of 1 phase connection  by material removal order of shri patel tarunbhai chimanlal con.no. 21216/10332/1 get stuck in nearest tree so at time of removing stuck g.i. wire accidentally touch to nearest 11 kv conductor of shiv ag feeder and got electrocuted. </t>
  </si>
  <si>
    <t>work with safty</t>
  </si>
  <si>
    <t>MSH/Visnagar/Kheralu-1</t>
  </si>
  <si>
    <t>Nalu(Rural)</t>
  </si>
  <si>
    <t>NAT RAMIBEN KALUBHAI</t>
  </si>
  <si>
    <t>On dated : 07.09.25  at 8.00AM The Fatal Human Electric Accident occured in r/o Smt Ramiben Kalubhai Nat  Age:30 aprx at Vill-Nalu Ta: Kheralu due to cyclone heavy Rain &amp; wind  the Tree branch Fallen AG LT Line. The LT line conductor was Broken the victim paased near the broken conductor. She touch the broken Live LT line conductor and She got electric shock and died.Feeder Name: 11kv Gaytri AG Feeder from 66kv Delavada s/s</t>
  </si>
  <si>
    <t>MSN/VISNAGAR/VISNAGAR TOWN</t>
  </si>
  <si>
    <t>Ragukul Complex, Dhario colony Road(Urban)</t>
  </si>
  <si>
    <t>BHATT JITENDRAKUMAR RATILAL</t>
  </si>
  <si>
    <t>Banner of advertisement from the upper side of hotel vee residency is fallen due to heavy wind and rain on HT line span between loc no 56/15 to 56/16 of Sp. Mill feeder. The victim has taken iron road and try to remove the banner from line by iron road.While removing the banner,Iron rod was came in induction of 11kV line,due to that victim was electrocuted and victim fallen on floor.After that surrounding people were rushed to the site and called ambulance and took him to civil hospital for primary treatment. as per telephonic information from 132Kv Sub Station there is no any TT found of Sp Mill feeder.</t>
  </si>
  <si>
    <t>MSN/VISNAGAR/KHERALU-II</t>
  </si>
  <si>
    <t>NANI HIRVANI(Rural)</t>
  </si>
  <si>
    <t>PRAJAPATI SANJAYKUMAR GUNVANTLAL, ELECTRCAL ASSISTANT</t>
  </si>
  <si>
    <t>During LT conductor dismantling  of LT line of bhathapura village tc Victim Shri S G Prajapati was on LT Pole, Accidentally this broken due to vibration during conductor dismantling And Victim Shri S G Prajapati lost his balance and fallen down with pole. And  immediately taken him to kheralu civil hospital for primary treatment. Kheralu civil refer to GMERS Vadnagar  then after doctor of GMERS Vadnagar for treatment and victim discharge  after treatment. No major injury happened</t>
  </si>
  <si>
    <t>MSH/VISNAGAR/VADNAGAR 1</t>
  </si>
  <si>
    <t>UNAD (Rural)</t>
  </si>
  <si>
    <t xml:space="preserve">CHAUDHARI HIRABEN JAYANTIBHAI (FH) </t>
  </si>
  <si>
    <t xml:space="preserve">On dated 15.09.2025 information was given to the Deputy Engineer of this office via telephonic at approximately 7.00 pm by Electrical Assistant A P PATEL that a woman had been electrocuted in Unad village sim and take  at civil hospital GMERS vadnagar. At that time D.E.  visited hospital vadnagar Hiraben Jayantibhai Chaudhari was declared dead by the hospital. When questioned about the incident, The victim had gone to the stable in her farm between 5.30 and 6.00 pm to milk the cows and buffaloes. Her stable was made with iron angles, channels and sheets shed. The victim himself was opening the iron door while entering to the stable for milk the buffaloes and bringing the buffaloes inside. At that time, she was in contact with the angle near to this  door, An upper  channel was connected to the part of the this angle and pipe of fan was connected with nut bolt in that channel, but due to the fan being short circuited, leakage current passed through the channel and the angle, which caused the victim to get an electrocuted. 
</t>
  </si>
  <si>
    <t>KARBATIYA(Rural)</t>
  </si>
  <si>
    <t>1. PATEL JIGARKUMAR RASIKLAL (NFH MECH.)</t>
  </si>
  <si>
    <t>On 22.09.2025, at the complaint center of Vadnagar 1 sub division office received  complaint of Shri Chaudhary Narsangbhai Ramjibhai that the light of the agricultural bore was off to resolve this complaint of consumer, the victim (Shri J R Patel) had gone to the consumer premise at Karabatiya village around 03.30 PM. Looking at the transformer center located at this electrical installation, the conductor had come loose from the HT bushing of the transformer center and to repair it, the victim climbed on the transformer center and asked the consumer standing below for a hammer. The customer was going to take the hammer and give it to the victim. At after the victim extended his hand and bent down to take the hammer. At that time, the angle installed to support the transformer center opened. The victim lost his balance and fall down, resulting in injuries to his back, then the victim was taken to Vasant Prabha Hospital at Vadnagar for further treatment.</t>
  </si>
  <si>
    <t>JESANGPURA(Rural)</t>
  </si>
  <si>
    <t>SHARIFKHAN ALIKHAN PATHAN</t>
  </si>
  <si>
    <t>VICTIM (SHARIFKHAN ALIFKHAN PATHAN) WAS WORKING AS CLEANER AT SHREEYA CHROME FARM SCHEME LOCATED AT VILLAGE- JESANGPURA. AS PER STEMENT OF EYE WINTESS (BHUDARBHAI MANJIBHAI PRAJAPATI), VICTIM WAS FOUND UNCONSIOUS IN BOATING CENAL AT SHREEYA CHROME SCHEME. WIRE OF WATER MOTOR WAS WRAPPED AROUND VICTIMS LEG. SO HE THOUGHT VICTIM MIGHT HAVE GOT ELECTRIC SHOCK AND HE CALLED MANAGER AND OTHER PERSONS FOR HELP. VICTIM WAS SENT TO HOSPITAL WHERE HE DECLARED DEAD. 
   Further investigation under process &amp; PM report awaited..</t>
  </si>
  <si>
    <t>MSH/Vijapur/Kukarvada</t>
  </si>
  <si>
    <t>Motipiura(Rural)</t>
  </si>
  <si>
    <t>Owner :- Rabari Kanajibhai Bijolbhai</t>
  </si>
  <si>
    <t>One of the cow came in contact with fencing (Iron wire) its touched with Patel Mafatlal Madavdas AG TC structure ( GI wire Neutral) due to the presence of leakage the current in TC ,cow accidently touched with Fencing and electrocuted and died on the spot.</t>
  </si>
  <si>
    <t>PLN / DEESA -1 / SHIHORI</t>
  </si>
  <si>
    <t>UMBARI (Rural)</t>
  </si>
  <si>
    <t>1)Antarba Meghubha Vaghela                                      2)Rohitsinh meghubha vaghela                                 3)Vidhyaba rajubha vaghela</t>
  </si>
  <si>
    <t>04.04.25</t>
  </si>
  <si>
    <t>AS PER SITE VISIT ON DATE:- 05-04-2025 , NO ANY EYE VITNESS STATEMENT RECEIVED ALSO THRE IS NO ANY KIND ELECTRICIY CONNECTION FOUND IN THIS PRIVATE PREMISE. PROBABALITY FOR CAUSE OF CURRENT IS THAT ,WHILE USING UNAUTHORIZED ELECTRICITY FROM NEREBY AG CONECTION OF THAKOR PHULAJI KUMBHAJI BY USE OF PRIVATE CABLE WITH JOINTS , CABLE OPEN PORSON FROM JOINT CAME IN CONTACT WITH THE FENCING WIRE AND VICTIMS CAME IN DIRECT CONTACT WITH FENCING WIRE AND GOT ELECTROCUTED AND DIED ON SPOT .</t>
  </si>
  <si>
    <t xml:space="preserve">inform consumer's not use unathorise power </t>
  </si>
  <si>
    <t xml:space="preserve">PLN / Palanpur-2 / Ambaji </t>
  </si>
  <si>
    <t>Kesharpura (Rural)</t>
  </si>
  <si>
    <t>Lalajibhai Ranchhodbhai Solanki</t>
  </si>
  <si>
    <t xml:space="preserve"> 10.04.25</t>
  </si>
  <si>
    <t>As per Victim Statement,By Unknown vehicle Trailer Loded with JCB passes from Poshina to Hadad road Near Kesharpura Village on Approx.11:15PM.Trailer Touched the road crossing Guarding of 11kV Ranpur AG and Due to high height of JCB , Broken the Two   Road  crossing pole and conductor snapped on the road. At that time Victim was going to his farm at same time he touched the Live conductor and He got electrocuted a.Victim condition is stable. Feeder was Tripped from 11:13 pm to 11:16 pm and power restored by GETCO.As pole damaged Information received,UGVCL staff informed to Getco to cut of power on 11:22 pm and after Isolate damaged line power restored on 01:29 AM dt 11.04.25.</t>
  </si>
  <si>
    <t xml:space="preserve">THERE IS NO ANY NEGLEGENCE FOUND IN NETWORK </t>
  </si>
  <si>
    <t/>
  </si>
  <si>
    <t>PLN / SIDHPUR / UNJHA TOWN</t>
  </si>
  <si>
    <t>NAGAR PALIKA WW, PATAN RING ROAD, UNJHA (Urban)</t>
  </si>
  <si>
    <t>PATEL PURVKUMAR RAKESHBHAI</t>
  </si>
  <si>
    <t>28.04.25</t>
  </si>
  <si>
    <t>DURING SITE INSPECTION IT WAS FOUND THAT ON DTD:28.04.2025, APPROX TIME:12:45 P.M. VICTIM SHRI PATEL PURVKUMAR RAKESHBHAI OF VILL. KHADALPUR AND ANOTHER TWO PERSON SHRI PATEL RAHULBHAI BABUBHAI VILL. KHADALPUR AND SHRI PATEL CHETANBHAI DASHARATHBHAI VILL. AHMEDABAD WERE CAME AT UNJHA NAGARPALIKA WW CONNECTION AT PATAN RING ROAD, UNJHA FOR INSTALLATION OF THE SOLAR PANEL CLEANING SYSTEM AT THE SOLAR PANEL INSTALLED AT NAGARPALIKA WW CONNECTION. AT THE SITE VICTIM SHRI PATEL PURVKUMAR RAKESHBHAI WAS HOLDING AN IRON LADDER AND ANOTHER PERSON SHRI PATEL RAHULBHAI BABUBHAI WAS TRYING TO CLIMB ON THE LADDER FOR INSTALLATION OF THE SOLAR PANEL CLEANING SYSTEM ON THE SOLAR PANEL. AT THAT TIME SUDDENLY LADDER TILTED FROM THE POSITION AND AT THE SAME TIME SHRI PATEL RAHULBHAI BABUBHAI JUMPED FROM THE LADDER AND LADDER FALLEN ON THE NEARBY 11KV KAMESHWAR JGY FEEDER LINE. SO VICTIM SHRI PATEL PURVKUMAR RAKESHBHAI WHO WAS HOLDING THE LADDER GOT VERY NORMAL BURNT SIGN ON THE RIGHT HAND PALM AND NORMAL BURNT SIGNS ON THE SECOND FINGER OF THE LEFT LEG. HE WAS IMMEDIATELY SHIFTED TO THE SUVIDHA HOSPITAL, UNJHA AND PRESENT DOCTOR GIVE HIM PRIMARY TREATMENT AND DISCHARGE HIM AFTER PRIMARY TREATMENT.</t>
  </si>
  <si>
    <t>Prpoer safety norms must be followed by while working near to live conductor.</t>
  </si>
  <si>
    <t>PLN / Palanpur-2 / Vadgam</t>
  </si>
  <si>
    <t>Navovas (Rural)</t>
  </si>
  <si>
    <t>2 cows of Tuvar Jahidkhan Mamadkhan</t>
  </si>
  <si>
    <t>04.05.25</t>
  </si>
  <si>
    <t>Due to heavy cyclone and rain in night ,tree falls on 3 phase 4 wire LT line,4 wire are broken and falls on both cow and got shocked and died on the spot.</t>
  </si>
  <si>
    <t>Tree cutting maintenance has been carried out</t>
  </si>
  <si>
    <t>3000/27.05.25</t>
  </si>
  <si>
    <t>PLN / DEESA -1 / Bhildi</t>
  </si>
  <si>
    <t>Soyala (Rural)</t>
  </si>
  <si>
    <t>Buffalow of Joshi Prahladbhai Dhansungbhai</t>
  </si>
  <si>
    <t>05.05.25</t>
  </si>
  <si>
    <t>As per Eye statement that near by AB switch structure pole of soyala AG feeders pin was fired during the cyclone and jumper wire broken and touched to metal part of structure ,then after the current flow throgh GI wire to ground ,Buffalow got electrical shock and died on the spot.</t>
  </si>
  <si>
    <t>Suffiecient distance between AB swtich jumper and stay wire is kept</t>
  </si>
  <si>
    <t>15000/18.06.25</t>
  </si>
  <si>
    <t>PLN / Palanpur-2 / Iqbalgadh</t>
  </si>
  <si>
    <t>Chauhangadh (Rural)</t>
  </si>
  <si>
    <t>Chauhan Dhanrajsinh Babarsinh</t>
  </si>
  <si>
    <t xml:space="preserve">On Dt.06.05.25 telephonic information received from Amirgadh police station at 2.00 pm to this office that chauhan dhanrajsinh badarsinh age. 26 expired due to electric current  on date 05.05.25. So I have visited accident location today and victim's father informed us about accident . The victim was went to start the motor of well in his farm meanwhile his hand came in contact with open wire of starter and due to electrical shock he fall down on the spot .Than with help of other family members victim was transferred to iqbalgadh hospital where medical officer declared dead  to Dhanrajsinh Chauhan .There is no fault of UGVCL side. Accident occured in private primises.                                                                                                                                     </t>
  </si>
  <si>
    <t>People were educated to Prpoer safety norms must be followed by while working near to live equipment .</t>
  </si>
  <si>
    <t>PLN / PALANPUR-1 / GADH</t>
  </si>
  <si>
    <t>GADH (Rural)</t>
  </si>
  <si>
    <t>01 nos Buffalo of Owner shri Kesharishi Madarshi Solanki</t>
  </si>
  <si>
    <t xml:space="preserve"> 07.05.25</t>
  </si>
  <si>
    <t>As per Site Verification &amp; Detail Investigation Report, On Dt 07.05.25 Time;06.30 a.m. approx. 01 Nos Buffallo of Owner Shri Kesarsing Madarsing Solanki of Vill: Gadh found Dead atleast near Transformer Centre Feeding Power From 11kv Gadh JGY Feeder by came in contact with leakage current From neutral of TC Centre due to Cyclone &amp; rain during last night there is wet surface from TC to above Buffallo</t>
  </si>
  <si>
    <t>LEKAGE CURRENT PROBLEM RESOLVED</t>
  </si>
  <si>
    <t>15000/02.07.25</t>
  </si>
  <si>
    <t>PLN / Palanpur-2 / AMBAJI</t>
  </si>
  <si>
    <t>SANALI (Rural)</t>
  </si>
  <si>
    <t xml:space="preserve">Taral Nagjibhai Narshabhai </t>
  </si>
  <si>
    <t xml:space="preserve"> 09.05.25</t>
  </si>
  <si>
    <t>On Dt. 9.5.2025 as per telephonic information received  at 4:45 pm to this office that Taral Jyotshnaben Nareshbhai Age. 45  ectrocuted due to 11 KV line electric current Induction Zone. As per site visit and As per information collected  by near by people that ,Today in  afternoon approx 3:30 pm  heavy Rain with wind started and at  that time a pole is tilted and wire comes approx 4 feet above the ground  ,at that time Taral Jyotshnaben Nareshbhai was passed from  near by tilted line  with Grass on head and she was electrocuted ,At that time near by farmers take her for primary treatment in hospital.
No tripping recorded at SS</t>
  </si>
  <si>
    <t>TILTED POLE RECTIFIED &amp; MAINTENANCE WORK CARRIED OUT.</t>
  </si>
  <si>
    <t>PLN / RADHANPUR / BHABHAR</t>
  </si>
  <si>
    <t>ASANA (Rural)</t>
  </si>
  <si>
    <t>Thakor Arvindbhai Dehdaji</t>
  </si>
  <si>
    <t xml:space="preserve"> 11.05.25</t>
  </si>
  <si>
    <t>On dated 11-05-2025, Approx 08:30PM Time,at Village-Asana _x001E_In farm of Thakor Dehadaji Dharamsiji Exi ag Con. Which Con.no 72440000930- A2. The Victim's was checked power supply by test lamp at that time victim's left hand touched with the outgoing naked terminal of B-phase fuse and got electrocuted, As per eye witness statement victim declared dead by Doctor of CHC Bhabhar</t>
  </si>
  <si>
    <t>PLN / RADHANPUR / RADHANPUR-2</t>
  </si>
  <si>
    <t>RATANPUR (Rural)</t>
  </si>
  <si>
    <t>Sohilsih Rajendrasih Thakor</t>
  </si>
  <si>
    <t xml:space="preserve"> 12.05.25 </t>
  </si>
  <si>
    <t xml:space="preserve"> On Dt. 12.05.25 apriximated 10.30  AM non fatal accident electrical accident occurred to  shri Sohilsih Rajendrasih Thakor. As per Eye witness Statment Shri Sohilsinh Rajendrasinh Thakor was working on 11 kv kamalpur D ag  fdr Emanating from 66 kv UN Sub Station,Victim works on HT Pin Pole of same Feeder for which conductor displacement from Pin Isulator.while attending this fault victim place conductor on pin insulator and started pin binding work at that time victim felt induction and fall down on ground.On this line was isolated from both side by AB switch and earthing was done at next pole of line.victim work on pole with safety helmet.victim immediately admitted to Samdev Hospital Radhanpur for further medical treatment. As per doctor opinion victim is  health is stable.</t>
  </si>
  <si>
    <t>ACCIDENT DUE TO NEGLIGENCE OF EMPLOYEE &amp; SHOW CAUSE ISSUED</t>
  </si>
  <si>
    <t>PLN / PALANPUR-1 / DANTIWADA</t>
  </si>
  <si>
    <t>RAJKOT  (Rural)</t>
  </si>
  <si>
    <t xml:space="preserve">Parmar Nagjibhai Vasabhai </t>
  </si>
  <si>
    <t xml:space="preserve">.23.05.25 </t>
  </si>
  <si>
    <t xml:space="preserve">As per Site Visit &amp; UGVCL Panchnama, On Dt 23.05.25 TimE;03.39 PM Approx. ,Victim Late Shri Parmar Nagjibhai Vasabhai Age: 40 year aprox of Vill: Rajkot,Tal: Dantiwada was found died near borewell pipe's Cock which is 20 meter away from TC of AG Electric Connection Named Kanbi Danabhai Harjibhai ,Consumer Number:70925/10263/6 of Vill: Rajkot, Taluka:Dantiwada  and his wife have seen him died near the water cock the stain found over the waist of electrocution but no any electric wire or electrical arrangement found the body only plastic pipe arrangement near the victim's boday.So,there is no evidence of electric shock around the victim. So, any reason of electric shock is not found during the site verification. Also, In Newspaper published " Victim was died by any Accident OR Murder was done " Also, No any Eye- Witness person is available till this Date. So, Above accident is treated as Suspected Electrical Fatal Human Accident under Private Premises because, no any leake current found from UGVCL Infrastructure </t>
  </si>
  <si>
    <t>Not applicable ..Inside Private Premieses (Suspected case)</t>
  </si>
  <si>
    <t>MARIGORIYA (Rural)</t>
  </si>
  <si>
    <t>Cow of Mali Venaji Somaji</t>
  </si>
  <si>
    <t xml:space="preserve">. 29.05.25 </t>
  </si>
  <si>
    <t>On Dt. 29.05.25 time approx. 04:30 am due to wind  and rain It  service wire Broken from the pole ,the cow of shree Mali Venaji Somaji was come in contact with broken service wire and got electrocuted and died on the spot.</t>
  </si>
  <si>
    <t>SERVICE WIRE REPLACED WITH PROVIDING NEW GI WITH EGG &amp; REEL</t>
  </si>
  <si>
    <t>PLN / Deesa-2 / Lakhani</t>
  </si>
  <si>
    <t>Lalpur (Rural)</t>
  </si>
  <si>
    <t>Jamnaben Hathaji Naroliya  (Thakor)</t>
  </si>
  <si>
    <t>25.05.25</t>
  </si>
  <si>
    <t>As per eye witness statement,accident occurred due to victim touched iron fencing wire but  as per site visited by DE Lakhani,iron fencing wire is found 15 feet far from transformer centre and no any evidence found of getting shock from UGVCL network.from above victim may have got electrocuted due to private premises wiring.</t>
  </si>
  <si>
    <t>PLN / SIDHPUR / UNJHA RURAL</t>
  </si>
  <si>
    <t>UPERA (Rural)</t>
  </si>
  <si>
    <t>THAKOR SHAILESHJI DAHYAJI</t>
  </si>
  <si>
    <t>8.6.25</t>
  </si>
  <si>
    <t>During site verification on td.08.06.2025 Approx.10.15Am unknown person trying to cut tree near electrical line 11kv Upera Ag feeder &amp; try to dismental line of dead line of 11kv Upera Ag to cut tree near and conductor came in contact with live portion of 11kv Upera Ag feeder so eletrocuted and fallen down Due to that some spinal injury occured &amp; currently he is hospital for further treatment..</t>
  </si>
  <si>
    <t>People were educated to  keep safe distance from Network</t>
  </si>
  <si>
    <t>PLN / Palanpur-1 / Palanpur-Rural</t>
  </si>
  <si>
    <t>Lalawada (Rural)</t>
  </si>
  <si>
    <t>Dhanpal Keshru Ninama,Age-35 years aprox.-Outsider</t>
  </si>
  <si>
    <t>11.06.25</t>
  </si>
  <si>
    <t>NFHO(Elect) to FHO</t>
  </si>
  <si>
    <t>As per Site verification done by Palanpur-Rural Sdn, it is observed that  On Dt 11.06.25, Time:14.00 hours Aprox., the Victim climbed on banner's H-Frame about 12 to 15 feet and remove banner.Suddenly he was came in contact with live 11kv Cattlefeed  Feeder electric line and got electric shock.victim laid down on earth and unknown person call to 108 and admitted to Civil Hospital and then shift to private hospital for further treatment. Information of Above accident is received from pressnote dated 12.06.25.</t>
  </si>
  <si>
    <t>People were educated to Prpoer safety norms must be followed by while working near to live conductor.</t>
  </si>
  <si>
    <t>MEVDA VAD, B/H SHESH NARAYAN TEMPLE, NR. MOLLOT CHORO, UNJHA. (Urban)</t>
  </si>
  <si>
    <t>PATEL KAMINIBEN ANKITBHAI</t>
  </si>
  <si>
    <t>14.06.25</t>
  </si>
  <si>
    <t xml:space="preserve">DURING SITE INSPECTION IT WAS FOUND THAT ON DTD:14.06.2025, APPROX TIME 17:30 HRS, VICTIM SMT. PATEL KAMINIBEN ANKITBHAI RESIDING AT MEVDA VAD, B/H SHESH NARAYAN TEMPLE, NR. MOLLOT CHORO, UNJHA,TA: UNJHA, DI: MEHSANAWAS GOING AT NEARBY DILAPIDATED HOUSE FOR FILLING UP OF WATER FROM WATER TAP. THE SAID HOUSE WAS PARTIALLY GOT COLLAPSED ON PREVIOUS DAY AND ALSO WIRING OF THIS HOUSE WAS NOT IN PROPER CONDITION AND WITHOUT ELCB AND MCB. MOREOVER OVER THE LOCATION OF THIS WATER TAP, THERE ARE OPEN PRIVATE HOUSE WIRE PASSING AT THE HEIGHT OF APPRX. 5 FEET AND ALSO ONE SWITCH BOARD WAS LYING ON THE FLOOR. SO WHILE VICTIM CAME FOR FILLING UP OF WATER  FROM TAP, SUDDENLY SHE MIGHT BE  CAME IN CONTACT WITH THE PRIVATE WIRE OF SWITCH BOARD AND SHE GOT ELECTROCUTED AND DIED. </t>
  </si>
  <si>
    <t>PLN / RADHANPUR / SUIGAM</t>
  </si>
  <si>
    <t>JALOYA (Rural)</t>
  </si>
  <si>
    <t>RABARI GAGDASHBHAI SAVABHAI OWNER</t>
  </si>
  <si>
    <t>15.06.25</t>
  </si>
  <si>
    <t xml:space="preserve">IN NIGHT DUE TO HEAVY WIND AND RAIN ONE LT POLE BROKEN AND LIVE CONDUCTOR FALLEN ON BUFFALOW WHICH JUST STAND UNDER AND CAME IN CONTACT WITH LIVE CONDUCTOR ELECTROCUTED AND DIED ON SPOT </t>
  </si>
  <si>
    <t>BROKEN L.T.LINE WIRE RECTIFIED</t>
  </si>
  <si>
    <t>15000/15.06.25</t>
  </si>
  <si>
    <t>PLN / Deesa-2 / Zerda</t>
  </si>
  <si>
    <t>Genaji Goliya (Rural)</t>
  </si>
  <si>
    <t>Gangarambhai Dayaramji Mali</t>
  </si>
  <si>
    <t xml:space="preserve">26.06.25 </t>
  </si>
  <si>
    <t>As per eye witness statement Gangarambhai Dayaramji Mali  whose resident at Community hall of Panchayat.There is no any UGVCL Connection at location.Victim was trying for hooking on 1-Phase 2wire LT line through private wire using wooden road.while hooking in 1 Phase 2 Wire LT line due to rain victim got electrocuted and fall down.Victim was transferring for treatment at Civil Hospital Deesa but Doctor has declared as dead.</t>
  </si>
  <si>
    <t>PLN / RADHANPUR / Thara</t>
  </si>
  <si>
    <t>Ranakpur (Rural)</t>
  </si>
  <si>
    <t>Chavda Govindji Ambaramji</t>
  </si>
  <si>
    <t>26.06.25</t>
  </si>
  <si>
    <t>The victim was working on putting up tadpatri on the bamboo's shelter roof of his cabin.The New Ranakpur JGY passes over that roof from a safe electrical height. The victim was tying metal wire bundle to the roof, He holding a metal wire in one hand &amp; throwing a coil of wire in the other side .When this work carried out by victim,The ciol of metal wire came in contact with 11 Kv Ranakpur fdr's right side conductor &amp; victim got electrocuted &amp; fallen down from the shelter. He admitted to a priovate hospital for further treatment.</t>
  </si>
  <si>
    <t>Consumer is advised to do not work below HT/LT line</t>
  </si>
  <si>
    <t xml:space="preserve">bhalgam (Rural) </t>
  </si>
  <si>
    <t>Thakor Vishnuji Viramji</t>
  </si>
  <si>
    <t>27.06.25</t>
  </si>
  <si>
    <t xml:space="preserve">As routine care taker Owners Son was carrying buffalo for water drinking. From there buffalo was  hanging in surrounding and some how she was came in contact with DP structure and due to some how buffalo got electrocuted and buffalo was found deadat site. </t>
  </si>
  <si>
    <t>Remove the leackage current</t>
  </si>
  <si>
    <t>PLN / Sidhpur / Unjha-R</t>
  </si>
  <si>
    <t>Unava (Rural)</t>
  </si>
  <si>
    <t>FA to Cow of RABARI ISHVARBHAI AJMALBHAI</t>
  </si>
  <si>
    <t xml:space="preserve">27.06.25    </t>
  </si>
  <si>
    <t>TRANSFORMER CENTRE IS SITUATED ON THE OPPOSITE SITE OF DOODH SAGAR DAIRY-1 UNAVA.DUE TO THE INTERNAL WIRING FAULT OF CONSUMER NO 22301037428 LEAKAGE CURRENT START FLOW IN THE Y PHASE OF THIS TRANSFORMER CENTRE.DUE TO RAINY WEATHER AND WATRE LOGGING AROUND TRANSFORMER CENTRE CURRENT START TO FLOW IN THE FENCING AROUND TC.ON DAT 27.06.2025 AROUND 7:50AM RABARI ISHVARBHAI AJMALBHAI WAS PASSING WITH HIS BUNCH OF COWS NEAR THIS TC AND ONE COW CAME IN CONTACT WITH THE ELECTRIFIED FENCING AND GOT ELECTROCUTED AND GOT DEAD ON THE SPOT.</t>
  </si>
  <si>
    <t>1500/001934/02.09.25</t>
  </si>
  <si>
    <t>Mandali (Rural)</t>
  </si>
  <si>
    <t>Mohanbhai Lallubhai Begadiya,Resi-Dhagadiya</t>
  </si>
  <si>
    <t xml:space="preserve"> 27.06.25 </t>
  </si>
  <si>
    <t>On Dt. 27.06.2025 as per telephonic information received by Electrical assistant at 10.00 AM  that 2 nos cow  having Age. 5 years app.  ectrocuted due to LT broken conductor touched. As per site visit and As per information collected  by near by people that ,Due to  heavy Rain and wind a neem tree  branch fallen on the LT line and conductor broken and fall on  land  ,during morning 2 nos cow grazing near the broken conductor at that time cow was passed from  near by live conductor and she was electrocuted and both cow was death.</t>
  </si>
  <si>
    <t>Power Supply Is Disconnected After Receiving Message And Tree Branch Fallen On LT Line Which Is Removed. Also Line Rectified.</t>
  </si>
  <si>
    <t>PLN / DEESA -1 / DEESA R-2</t>
  </si>
  <si>
    <t>JUNADEESA (Rural)</t>
  </si>
  <si>
    <t xml:space="preserve">COW OF DESAI CHETANBHAI AMARATBHAI </t>
  </si>
  <si>
    <t xml:space="preserve">27.06.25 </t>
  </si>
  <si>
    <t>AS PER SITE VISIT ON DATE:- 28-06-2025 ,AS PER PRAIMARY REPORT IN JUNA DEESA ON DATE-27-06-2025AT EVENING HEAVY RAIN FLOWS IN BETWEEN AROUND 17:00HOUR ONE COW OF SHRI DESAI CHETANBHAI AMARTBHAI PASSES NEAR TO PHC TRANSFORMER CENTER AND DIRECT CONTECT WITH FENCING ,DRY LAND NEAR TRANSFORMER CENTER  OF 11 KV SIDHAMBIKA URBAN FEEDER IN WHICH LEAKAGE CURRENT FLOWS AND GOT ELECTROCUTED AND DIED NO THE SPOT ,  AS PER COW OWNER STATEMENT VETANARY DR. VISITED SITE &amp;GIVEN POLICE COPLAINT .PRIMARY REASON OF LEAKAGE CURRENT FOUND IN INTERNAL WIRING OF RESIDENTIAL HOUSE OF CONSUMER CONNECTION NO-74326017937, SO FAULTY CONNECTION DIS CONNECTED &amp;RESTORE TRANSFORMER POWER &amp; CHECK IT.</t>
  </si>
  <si>
    <t>Consumer is advised to use Earth Leakage circuit breaker to avoid such occurance. Also proper consumer wiring to be doen by consumer</t>
  </si>
  <si>
    <t>PLN / DEESA -1 / WAV</t>
  </si>
  <si>
    <t>KHIMAPADAR (Rural)</t>
  </si>
  <si>
    <t>Cow of shivabhai piraji ragnathji rajput</t>
  </si>
  <si>
    <t>2.7.25</t>
  </si>
  <si>
    <t>As per report in khimanapadar village at morning about 11:00 am shivabhai piraji ragnathji rajput's Cow moving in village area while a cow touch with electric Lt pole of ugvcl cow got electric shock and died on the spot. at the conclusion of thi case is cow is touch with lt pole guy set and guy set wire was mistacally live conductor was touch with guy set condcutor and electric current flow on conductor.</t>
  </si>
  <si>
    <t>Stay Set was removed.LT maintainance Completed</t>
  </si>
  <si>
    <t>PLN / Palanpur-2 / MALAN</t>
  </si>
  <si>
    <t>Vasan (Rural)</t>
  </si>
  <si>
    <t xml:space="preserve">Devabhai Kanjibhai Makwana </t>
  </si>
  <si>
    <t xml:space="preserve"> 03.07.25 </t>
  </si>
  <si>
    <t>On Dt. 03.07.2025 at about 16:00 hrs victim shri Devabhai Kanjibhai Makwana by some reason climb on 11 Nalasar Ag feeder switch location no 41and he *intensionally ,to commit suicide* touch with both hand incoming jumper of AB switch and fall on ground. He was shifted to Palanpur civil hospital for further treatment by 108. There after he was declared dead by doctor today dt 4.7.2025.As per information received the person was mentally ill.UGVCL is not responsible for Accident. </t>
  </si>
  <si>
    <t xml:space="preserve">Public is advised to do not climb to UGVCL HT/LT/TC unathorisely. </t>
  </si>
  <si>
    <t>PLN / Deesa-2 / Tharad-1</t>
  </si>
  <si>
    <t>Tharad (Urban)</t>
  </si>
  <si>
    <t>Nikhilkumar Bhagvanbhai Prajapati</t>
  </si>
  <si>
    <t>03.07.25</t>
  </si>
  <si>
    <t>Victim was working for fitting outsider unit of Air Condition on terrace of Dabhi Bharatkumar Karnaji and Radhaben Prakashbhai Dabhi and came in contact with 11 KV Conductor of Rampura Ag feeder of Tharad SS which is passing on terrace of above Consumers and died on the Spot</t>
  </si>
  <si>
    <t>Accident occurred due to victim side fault.  Also primises ownerd is educated to take proper care while doing any work below the line and maintain safe clearance from existing HT Line..</t>
  </si>
  <si>
    <t>PLN / RADHANPUR / Bhabhar</t>
  </si>
  <si>
    <t>Bhabhar (Rural)</t>
  </si>
  <si>
    <t>Thakkar Vinodbhai Natvarlal</t>
  </si>
  <si>
    <t>05.07.25</t>
  </si>
  <si>
    <t>As per statement of neighboir victim was filled a steel bucket with water and turned on the heater to heat it. When he put his hand in the bucket to check the water , he got electrocuted and admitted to govt. hospital for primary treatment and the attending doctor declated him dead</t>
  </si>
  <si>
    <t xml:space="preserve">Pandya Revaben Premchand </t>
  </si>
  <si>
    <t xml:space="preserve">05.07.25 </t>
  </si>
  <si>
    <t>Due to internal wiring leakage current(Freez) victim came in contact with iron parts of katheda and got electric shock and died.</t>
  </si>
  <si>
    <t>Public was awared to installed ELCB &amp; house wiring must be installed by Approved electrical contractor to prevent leakage current.</t>
  </si>
  <si>
    <t>PLN / Palanpur-2 / Malan</t>
  </si>
  <si>
    <t xml:space="preserve"> Dabheli (Rural)</t>
  </si>
  <si>
    <t xml:space="preserve">Bhagora Ditabhai Babarabhai </t>
  </si>
  <si>
    <t xml:space="preserve"> 06.07.25 </t>
  </si>
  <si>
    <t>On Dt. 06.07.2025 at about 16:15 hrs the Buffalo of shri Bhagora Ditabhai Babarabhai was grazing near 11 Kv Chikanvas jgy feeder AB switch pole, at time   the horn of Buffalo get stuck in broken stay. So while buffalo trying to remove her horn from that stay, stay touch with the jumper of AB switch and the current pass from stay to Buffalo and got electrocuted and dead on spot.</t>
  </si>
  <si>
    <t>15000/24.09.25</t>
  </si>
  <si>
    <t>DHARADHARA (Rural)</t>
  </si>
  <si>
    <t>1) Mr.Makwana Pathubhai Jethabhai approx age :- 52 year sex:- Male                   2) Mr.Makwana Jethabhai Bhavabhai  approx age :- 74 year sex:- Male                   3) Mrs.Makwana Rakhuben Jethabhai  approx age :- 74 year sex:- Female</t>
  </si>
  <si>
    <t>6.7.25</t>
  </si>
  <si>
    <t>As per  report in dharadhara village at morning about 8:00 am shri jethabhai bhavabhai makwana try to start bore by operating starter whcih is install in very small room(ORDI) Starter cover was open,wires are live  and he came in contact with live wire board on which it is fixed is wet due to rain &amp; got shock his son pathubhai jethabhai &amp; wife rakhuben jethabhai while saving him also got electric shock &amp; died </t>
  </si>
  <si>
    <t>Hathidra (Rural)</t>
  </si>
  <si>
    <t xml:space="preserve">Dabhi Naransinh Dhirsinh </t>
  </si>
  <si>
    <t xml:space="preserve"> 10.07.25</t>
  </si>
  <si>
    <t> On Dt. 10.07.2025 at about 13:10 PM  hrs the cow of shri Dabhi Naransinh Dhirsinh was nailed under Lt line in farm of Dabhi Naransinh Dhirsinh.At this time Lt line of Dabhi Natvarsinh Chelsinh transformer of 11 kv hadamana ag  one phase of wire was broken ane fell on chain of iron which bind up with cow  the current pass from cow and got electrocuted and dead on spot.</t>
  </si>
  <si>
    <t>PLN / RADHANPUR / Suigam</t>
  </si>
  <si>
    <t>Bharadva (Rural)</t>
  </si>
  <si>
    <t>Patel Vihabhai Bhavabhai</t>
  </si>
  <si>
    <t>10.07.25</t>
  </si>
  <si>
    <t>At around  11.30 AM HT line conductor broken of 11 Kv Jelana Ag feeder due to tree fallen on line , cond broken &amp; Fallen on underline grass grazing buffalo, She came in contact with live conductor, electrocuted &amp; died on the spot.</t>
  </si>
  <si>
    <t>CONDUCTOR RE JOINT &amp; RESTRINGING DONE</t>
  </si>
  <si>
    <t>15000/01.08.25</t>
  </si>
  <si>
    <t>PLN / Palanpur-1 / Palanpur-Highway</t>
  </si>
  <si>
    <t>Palanpur (Urban)</t>
  </si>
  <si>
    <t>2 nos Stray Bull-cow of Unknown Owner</t>
  </si>
  <si>
    <t>13.07.25</t>
  </si>
  <si>
    <t>On Dtd 13.07.2025 in Sunday morning there was heavy wind and rain around 5.5 inch in Palanpur jurisdiction an in this incidence at 06.56 call received from Bharatkumar Gupta on complain centre about LT Cond. Broken at Gayatri Parivar Sukhbag road and complain number 14 has been registered and after receiving complain one staff who attending Kisan feeder,which was in fault and other emergency person diverted to location and found that numbers of stray bulls and cows who roaming on road side,two of that bull-cow came in contact with LT conductor and got electrical current so present staff cut off power immediately from TC and repaired Cond So,it was occured accidently due to heavy rain and wind</t>
  </si>
  <si>
    <t>PLN / PALANPUR-1 / Palanpur-Highway</t>
  </si>
  <si>
    <t>1 nos Stray Cow  of Unknown Owner</t>
  </si>
  <si>
    <t>14.07.25</t>
  </si>
  <si>
    <t>On Dtd 14.07.2025 on Monday night there was Wind and rain inPalanpur jurisdiction and TT reflect on 11 KV ASI feeder at 21:44 and test charge taken by Getco Palanpur-1 Substation Operator at 21:48 and said feeder power stand On but, at 21:49 Call received from aware Citizen to JE about Cond. broken at Abu highway,Agola Road So, intantly at 21:50 by JE for safety purpose power cut off of 11 KV ASI feeder and same time complain centre also,received call about the same and staff reached at location within ten minutes and found that numbers of stray bulls and cows who roaming on road side,One of Themcame in contact with Conductor and got electrocuted and met with Fatal Electrical Accident.So,present staff instantly remove cond from road and after cut off Agola road section,rest of the feeder power on at 22:10.So,it was occured accidently due to rainy weather and as per heard from people about bulls were fighting at place may cause jerk on Pole and Cond broken</t>
  </si>
  <si>
    <t>Thara (Rural)</t>
  </si>
  <si>
    <t>Thakor Javanji Tarsangji</t>
  </si>
  <si>
    <t>21.07.25</t>
  </si>
  <si>
    <t>As routine care taker owner's wife was carrying buffalo for grass eating, from there buffalo was hanging in surrounding and some how came in contact with LT pole earthing wire and got electrocuted&amp; died on spot. The cause of death confrom after PM report</t>
  </si>
  <si>
    <t>PLN / Palanpur-2 / Iqbalgadh </t>
  </si>
  <si>
    <t>Kapasiya (Rural)</t>
  </si>
  <si>
    <t>Shri Selana Gogabhai Jivabhai</t>
  </si>
  <si>
    <t xml:space="preserve"> 22.07.25 </t>
  </si>
  <si>
    <t xml:space="preserve">Dt. 22-07-2025@8:00am  by mobile from owner to Ele. Assistant of Kapasiya Shri Mansabhai,As per information given by  owner to Electrical Assistant of Kapasiya shri Mansabhai on mobile about this incident. At the time of site visit ,the Buffalo of shri Selana Gogabhai Jivabhai was tighten  under 3ph 4w LT line. 2 wire of this line was broken and fallen on Buffalo and due to electric shok Buffalo has died. </t>
  </si>
  <si>
    <t>Vasana Vatam (Rural)</t>
  </si>
  <si>
    <t>Bhangi Rameshbhai Dharshiji</t>
  </si>
  <si>
    <t xml:space="preserve">27.07.25 </t>
  </si>
  <si>
    <t>Cow Shed is Constructed near HT Pole of 11 KV Jalota Ag feeder.Due to 11 KV Disc Insulator Punctured fault current passed in earthing and due to foot Potential 2 cow and 1 calf died due to wet land in Rain.</t>
  </si>
  <si>
    <t>Maintenance Done</t>
  </si>
  <si>
    <t>PLN / DEESA -1 / DEESAR-1</t>
  </si>
  <si>
    <t>KANT (Rural)</t>
  </si>
  <si>
    <t>SAMBHUJI DAYAJI SAKHALANIYA</t>
  </si>
  <si>
    <t>29.07.25</t>
  </si>
  <si>
    <t xml:space="preserve">AS PER SITE VISIT ON DATE:- 29.07.2025 ,AS PER PRIMARY REPORT SAMBHUJI DAYAJI SAKHALANIYA'S SEVEN NUMBERS OF ANIMAL WERE EATING LAWN BETWEEN AROUND APPROX.15:00 HOURS. ONE BUFFALO OF THEM,PASSED NEARER TO LT POLE(DSH 39) AND CAME IN DIRECT CONTANCT WITH LT POLE LEAKAGE CURRENT FLOWS TROUGH EARTH WIRE AND GOT ELECTROCUTED AND DIED ON THE SPOT. </t>
  </si>
  <si>
    <t>15000/60207/11.08.25</t>
  </si>
  <si>
    <t>PLN / Palanpur-2 / Vadgam </t>
  </si>
  <si>
    <t>Memadpur (Rural)</t>
  </si>
  <si>
    <t>Aswinbhai Vershibhai Rabari</t>
  </si>
  <si>
    <t xml:space="preserve"> 01.07.25 </t>
  </si>
  <si>
    <t>On Dt. 01.07.2025 as per telephonic information received by Electrical assistant at 10.00 AM that 01 no of cow having Age. 7 years approx. got electrocuted near Nagana AG Transformer center. As per eye witness statement in the morning 01 no of cow was grazing near the transformer center touched it and got electrocuted and died on spot .
During site visit, Leakage current was found at neutral earthing of transformer centre. Primary reason of leakage current was found in internal wiring of Agricultural consumer number 70309012732, so faulty Connection was Disconnected &amp; power was Restored &amp; checked which was found ok afterwards.</t>
  </si>
  <si>
    <t>ODHAVA (Rural)</t>
  </si>
  <si>
    <t>MAKAWANA SONABEN RAMESHBHAI</t>
  </si>
  <si>
    <t>14.08.25</t>
  </si>
  <si>
    <t>THE EYEWITNESS REPORTED THAT VICTIM WAS TRYING SWITCH OFF THE 3 PHASE MOTOR OF BOREWELL AND VICTIM WAS FALL DOWN IN ELECTRIC ROOM ( ORADI) AND FOUND UNCONSEIOUS CONDITION</t>
  </si>
  <si>
    <t>PLN / Deesa-2 / Dhanera-2</t>
  </si>
  <si>
    <t>Nenava (Rural)</t>
  </si>
  <si>
    <t>Saburbhai Punjabhai Bamaniya</t>
  </si>
  <si>
    <t>18.08.25</t>
  </si>
  <si>
    <t>May be due to many joints in internal wiring but PM report awaited</t>
  </si>
  <si>
    <t xml:space="preserve">AS PER PM REPORT CAUSE OF DEATH WII BE GIVEN AFTER FSL AND HISTOPARO REPORT.             </t>
  </si>
  <si>
    <t>PALANPUR / Palanpur-2 / Jalotra</t>
  </si>
  <si>
    <t>Joita (Rural)</t>
  </si>
  <si>
    <t>Chaudhary (saxena) Karan Lekhram</t>
  </si>
  <si>
    <t xml:space="preserve"> 19.08.25 </t>
  </si>
  <si>
    <t>On dated 19.08.25 at around 10 am victim while raising a bore (ring) machine which is about 8 mtr long which installed below the ht line of 11 kV Sabalpur ag feeder emanating from 66 KV moriya ss has touched the ht line and due to careless operation electric shock may occured..No loose ht line found and clearance maintained as per rules..</t>
  </si>
  <si>
    <t>Palanpur / DEESA -1 / DEESA CITY</t>
  </si>
  <si>
    <t>DEESA (Urban)</t>
  </si>
  <si>
    <t>Dakshaben Manishkumar kahar</t>
  </si>
  <si>
    <t xml:space="preserve">20.08.25 </t>
  </si>
  <si>
    <t>As per primary report at Harsholiyavas, Deesa At Night About 11.45 pm Smt Dakshaben Manishkumar Kahar(Bhoi) try to touch Electric water heater(Immersion Rod type) for boiling water which she plugged in switch board but phase was direct due to improper internal house wiring so due to leakage in heater kept in Iron Bucket filled with water which was laying in Bathroom &amp; She touched and came in contact with live part, got shock &amp; died. Also ELCB was not there in the house.</t>
  </si>
  <si>
    <t>People were educated to install ELCB at their premises</t>
  </si>
  <si>
    <t>PLN / Deesa-2 / Dhanera-1</t>
  </si>
  <si>
    <t>Dhanera (Urban)</t>
  </si>
  <si>
    <t>Cow owner: Jorabhai Solanki</t>
  </si>
  <si>
    <t>24.08.25</t>
  </si>
  <si>
    <t>Due to Wind ,LT Conductor of Shivnagar TC of Kargil feeder  broken and fallen on one Cow and One bull  and got electric shock and died.</t>
  </si>
  <si>
    <t>MADKA  (Rural)</t>
  </si>
  <si>
    <t>Khanabhai Ravjibhai Chaudhary</t>
  </si>
  <si>
    <t>25.08.25</t>
  </si>
  <si>
    <t>As per praimary report in village Madka 
At Morning About 9:00 am.The insulation of the wire broke, causing current to flow through the clothesline. While his wife was drying clothes, she received an electric shock as the current passed through the clothesline. The shocked wife told her husband.Her husband died on the spot after being electrocuted while holding a clothesline with his bare hands. The accident occurs due to internal house wiring.</t>
  </si>
  <si>
    <t>Accident occurred in private primises due to faulty consumer side wiring and company supervisior is educated to rectify internal wiring and provide proper ELCB.</t>
  </si>
  <si>
    <t>PLN / Palanpur-2 / Ambaji</t>
  </si>
  <si>
    <t> Mankadchampa  (Rural)</t>
  </si>
  <si>
    <t> Shri Chandrapal Pargi</t>
  </si>
  <si>
    <t>.31.08.25</t>
  </si>
  <si>
    <t>As per primary report in village Mankadchampa  At Night About 7:35 pm due to sudden heavy rain two person on a bike were approaching the camp one of them Mr. Chandrapal pargi tried to enter from the right side of of shed and came in contact with iron angle of mandap structure and electrocuted This fatal accident occurred due to negligence by private party (camp organizers) who installed additional unauthorized 32 amp MCB installed that bypassed the RCCB which is not approved by electrical inspector and without prior intimation.UGVCL infrastructure and wiring up to meter was found to be intact and error free.</t>
  </si>
  <si>
    <t>Dodana  (Rural)</t>
  </si>
  <si>
    <t>Unkwon</t>
  </si>
  <si>
    <t>7.9.25</t>
  </si>
  <si>
    <t>Due to heavy Rain  and Cyclonic effect ,tree fallen on LT line and LT Conductor was broken and falldown on Cow grazing under LT line  and  Cow died on the spot.</t>
  </si>
  <si>
    <t>Pechhdal  (Rural)</t>
  </si>
  <si>
    <t>Sanjaybhai Bhaychandbhai Bukoliya</t>
  </si>
  <si>
    <t>8.9.25</t>
  </si>
  <si>
    <t>Due to heavy Water flow and Cyclonic effect PSC Pole fallen on Cow,So due to injured and electric shock, Cow died on the spot.</t>
  </si>
  <si>
    <t>JUNA PORANA  (Rural)</t>
  </si>
  <si>
    <t>RABARI JAHABHAI NATHABHAI</t>
  </si>
  <si>
    <t xml:space="preserve">11.09.25 </t>
  </si>
  <si>
    <t>DUE TO HEAVY RAIN AND WIND ON DTD 7 TO 10 SEP TREE BRANCH IS FALL DOWN ON LT POLE OF PORANA WW LT TAP LINE, ONE PHASE FROM LT SHACKLE  BINDING BROKE DOWN &amp; THE COND WAS TOUCH TO U CLAMP &amp; LEAKAGE CURRENT PASS THROUGH THE U CLAMP TO TC FENCING. ONE BUFFALLO WAS TOUCHED ON THIS FENCING ON DTD. 11.09.25 &amp; GOT SHOCKED DIED ON SPOT.</t>
  </si>
  <si>
    <t>stringing of conductor and tree cutting caried out</t>
  </si>
  <si>
    <t>15000/18.09.25</t>
  </si>
  <si>
    <t>PLN / Sidhpur / Unjha Town</t>
  </si>
  <si>
    <t>Raval vas, Bahuchar chowk, Village:Mahervada  (Urban)</t>
  </si>
  <si>
    <t>Raval Jayeshbhai Govindbhai, age 24 yeasrs approx.</t>
  </si>
  <si>
    <t xml:space="preserve">16.09.25 </t>
  </si>
  <si>
    <t>Accident related message is published in the Press media of Divya Bhaskar And Gujarat Samachar on dated 18.09.2025. Hence this office has visited the site and as per the site visit investigation is as under. At plot number 20, Surajnagar society Unjha there is a construction work is going on. A single phase temporary connection is also provided with ELCB for the construction of the house. On dated 16.9.2025 a victim was cutting iron rod used for house construction via electric cutter machine. For getting electric power one of the end having male contact of the private cable was connected with the switch board and another end having female contact was connected with the electric cutter machine having male contact. Male and female connection was not properly connected and so live part of this connection was remain in some what open position. It might be possible that, While working, accidently iron rod touched with the open live part of the male and female connection and hence victim got electrocuted and died.</t>
  </si>
  <si>
    <t>Sabarmati , Kalol,  Kalol-1</t>
  </si>
  <si>
    <t>Borisana
Rural</t>
  </si>
  <si>
    <t>Mit Sanjaybhai Patel</t>
  </si>
  <si>
    <t>NFH O</t>
  </si>
  <si>
    <t>On Dtd. 09/04/2025 at 09:15 PM , 4 to 5 children were planning cricket at common area of sanidhya-747 society during the game their ball got lost so they went near Transformer center of sanidhya-747 society to find out the ball. Victim MIT SANJAYBHAI PATEL-(Residence: 09, sanidhya-747 society, Borisana) trying to jump from plinth of Transformer structure to garden area of karma-villa society and lost his balance during jump and at that time victim accidently came in contact of joint of 11 KV coated conductor and insulated 11 kv outdoor termination jumper resulting victim got electric shock and shifted to shardha Hospital-Kalol for further treatment, detail Investigation is under progress.</t>
  </si>
  <si>
    <t xml:space="preserve">Electricity Regulation 2003, regulation no. 20 and 51 are found to have violated. </t>
  </si>
  <si>
    <t>Fencing must be done around TC</t>
  </si>
  <si>
    <t>Yes</t>
  </si>
  <si>
    <t>FENCING HEIGHT INCREASED</t>
  </si>
  <si>
    <t>Sabarmati , Sabarmati,  Mandal</t>
  </si>
  <si>
    <t>Kunpur
Rural</t>
  </si>
  <si>
    <t xml:space="preserve">Shivrambhai Saktabhai Bharvad </t>
  </si>
  <si>
    <t>FA O</t>
  </si>
  <si>
    <t>The conductor of 11kV Dadhana ag fdr line is slipped from pin insulator of pole number 317/15 and 317/16,thus 3 span conductor of 1 phase found hanging and leg of cow found in contact with this hanging wire with burnt spot on wire and leg part below knee found burnt and separated.thus cow might have electrocuted on site.</t>
  </si>
  <si>
    <t xml:space="preserve">Electricity Regulation 2003, regulation no. 14, 15 and 50 are found to have violated. </t>
  </si>
  <si>
    <t>Earthing must be done</t>
  </si>
  <si>
    <t>Conductor Restringing work Done </t>
  </si>
  <si>
    <t>Sabarmati , Sabarmati,  Goblaj</t>
  </si>
  <si>
    <t>Radhu
Rural</t>
  </si>
  <si>
    <t>Kanubhai Rajabhai Rabari</t>
  </si>
  <si>
    <t>As per site report, due to heavy rain &amp; wind on date 05.05.25, The LT conductor of Dudh dairy TC of 11kV Kamnath JGY, is broken and touch to telephone pole nearby. The cow and calf might have came in contact of this pole and might have electrocuted on site.</t>
  </si>
  <si>
    <t xml:space="preserve">Electricity Regulation 2003, regulation no. 14 is found to has violated. </t>
  </si>
  <si>
    <t>Maintanance must be done</t>
  </si>
  <si>
    <t>Maintanance done</t>
  </si>
  <si>
    <t>Sabarmati , Sabarmati,  Bareja</t>
  </si>
  <si>
    <t>Jetalpur 
Rural</t>
  </si>
  <si>
    <t>1. Patel Krut Harshadbhai 2. Parmar Hitendrabhai Jayantibhai</t>
  </si>
  <si>
    <t>FH O</t>
  </si>
  <si>
    <t>Based on the CCTV, it appears that a total of four people brought an iron ladder to the site to repair the broken water pipeline of the godown. Also, to fix the ladder(23.5 ft long ladder) on the wall, a total of four people together first moved the ladder back from the wall and then tried to hold it and raise it towards the wall. After that, they took this ladder back a little and raised it again and when the ladder started to rise, it may have come in contact with the power line of UGVCL and an induction effect seems to have occurred. After that, Om Vinodbhai Patel is seen running away in the video. And the two people who died are seen lying face down on the RCC ground.</t>
  </si>
  <si>
    <t>Yet not received</t>
  </si>
  <si>
    <t>Already Ground Clearance Of Line From Rcc 19.2 Fit And Horizontal Clearance From Godown Wall Is 14.7 Ft. So One 10 Mtr Pole Erected And Other Pole Already Had 10 Mtr. And Consumer Will Also Guided For Underground Cabel.</t>
  </si>
  <si>
    <t>Boarisana 
Rural</t>
  </si>
  <si>
    <t>Desai Alpeshbhai Jayrambhai</t>
  </si>
  <si>
    <t>On Dtd. 06/05/2025 at approx 07:00 AM , Desai Alpesh Jayarambhai had let his cows out of the paddock to graze in the morning. Leaving there, the cows passed by the transformer near the Vaijnath Mahadev temple , The area around the transformer was filled with water.There is the connection from the transformer to the street light, and the short circuit in that street light caused the return power to the transformer. Meanwhile, a cow passed close to the transformer fencing, so the cow got electrocuted when it came into contact with the fencing and died on the spot.</t>
  </si>
  <si>
    <t xml:space="preserve">Electricity Regulation 2003, regulation no. 14, 18,43 and 44 are found to have violated. </t>
  </si>
  <si>
    <t>Proper earthing and RCCB required</t>
  </si>
  <si>
    <t>FAULTY LINE PART WAS CUT FROM NETWORK</t>
  </si>
  <si>
    <t>Sabarmati , Gandhinagar U,  Adalaj</t>
  </si>
  <si>
    <t>Shertha 
Rural</t>
  </si>
  <si>
    <t>Gauriben Parshottambhai Vaghela</t>
  </si>
  <si>
    <t>on dtd.06.05.2025 at approx.6.00 am hours a massage received on telephone from Vaghela Dipakbhai Ashokbhai that his grandother name Gauriben Parshottambhai Vaghela is electrocuted due to leackage current. On receiveing information, the staff from UGVCL went there at around 7:00 a.m. hours and they cut the power supply. On doing the site visit at around 10:30 am hours by UGVCL authorities, it was found that even after disconnecting the power supply of the service wire of the victim's house and other two nearby houses, the power supply was not cut off. There was a channel cable with  open joit going from the adjacent house of the victim's house. There may be possibility due to heavy rain and moisture, the leackage current may have transferred from channel able to the house of victim and the victim may got electrocuted due to leackage current from channel cable. The victim was transferred to Adalaj Health Centre and was declared dead by the doctor. This acciddent has occurred due to leackage problem in the wiring of consumer's premises and there is no role of leackage current from HT,LT and C of UGVCL.</t>
  </si>
  <si>
    <t>The Channel Wire Was Disconnected</t>
  </si>
  <si>
    <t>Sabarmati , Gandhinagar R,  Rakhiyal</t>
  </si>
  <si>
    <t>Dharisana 
Rural</t>
  </si>
  <si>
    <t>Pareshbhai Maheshbhai Taral</t>
  </si>
  <si>
    <t>The leakage was due to the fan being shorted, leakage path  completed on the iron  wire for drying the clothes. The wire contact while drying the clothes   he got electrocuted and died.</t>
  </si>
  <si>
    <t>CONNECTION WAS DISCONNECTED.</t>
  </si>
  <si>
    <t>Sabarmati , Gandhinagar R,  Dehgam R</t>
  </si>
  <si>
    <t>Shiyawada 
Rural</t>
  </si>
  <si>
    <t>Rabari Virambhai Ramabhai</t>
  </si>
  <si>
    <t xml:space="preserve">As per site report, due to heavy rain &amp; wind yesterday night the then  on date 06.05.25 @ 6.30 The cow is walking nr high mass tower in wet land.suddenly electrocuted and dead.At site while visit power cut by villagers and then we try to check by tester there is no leakage found.PM done by owner </t>
  </si>
  <si>
    <t xml:space="preserve"> High Mast Tower Connection Disconnected Since Accident Happen.</t>
  </si>
  <si>
    <t>Sabarmati , Kalol,  Santej</t>
  </si>
  <si>
    <t>Ushmanabad 
Rural</t>
  </si>
  <si>
    <t>Shri Ramjibhai lembabhai</t>
  </si>
  <si>
    <t xml:space="preserve">On Dtd. 07/05/2025 at 10:00 PM , there was heavy wind flow and heavy rain in entire jurisdiction of santej sdn. at were , at mentioned address of accident here in , one conductor of LT line 1-ph 2-wire slipped from binding of LT shackle insulator and touched to ms U clamp fixed on LT pole 8 mtr psc pole and  hence touched to GI earthing wire passing from top to ground which is not covered by PVC or any insulating pipe at present. At that time, said 01 female buffolo ( victim’s) while passing through that naliya and came in contact to GI earthing wire and electrocuted. </t>
  </si>
  <si>
    <t xml:space="preserve">Electricity Regulation 2003, regulation no. 14, 50 and 66(3) are found to have violated. </t>
  </si>
  <si>
    <t>Perodicaly maintanance required</t>
  </si>
  <si>
    <t>CONDUCTOR FIX ON U CLAMP WITH INSULATOR AND PVC PIPE COVERED ON ERTHING</t>
  </si>
  <si>
    <t>Miroli Rural</t>
  </si>
  <si>
    <t>Ganeshbhai Hakmaji Desai (Rabari)</t>
  </si>
  <si>
    <t>Ganeshbhai father Hakmaji  was going with 15 buffalo for grass feeding work in mati ni Khan near gram panchayat talavadi. When 15 buffalows went to gram panchayat talavadi to drink water just the conductor of 11 kv Miroli Ag line which conductor got broken from gram panchayat talavadi pole no.Miroli Ag/143/L 11 LT line pole between 4 &amp; 5 buffalo in side talavadi got shock and got electrocuted.</t>
  </si>
  <si>
    <t xml:space="preserve">REMOVE BROKEN WIRE AND RE INSTALL WIRE </t>
  </si>
  <si>
    <t>Sabarmati , Gandhinagar R,  Dehgam T</t>
  </si>
  <si>
    <t>Nava Laxmipura Rural</t>
  </si>
  <si>
    <t>Amarsinh Malaji Parmar</t>
  </si>
  <si>
    <t>Due to heavy rain fall and cyclone LT line one B-phase outgoing wire snap on land. Buffalo was come in contact with live wire due to that electric shock buffalo was died on the spot.</t>
  </si>
  <si>
    <t>Sabarmati , Bavla,  Dholka R</t>
  </si>
  <si>
    <t>Saroda Rural</t>
  </si>
  <si>
    <t>Pravinbhai Manubhai Baraiya</t>
  </si>
  <si>
    <t>On dated 9.5.25 approximate 4.00 PM in Saroda village sim one buffalo was grazing in a farm, while grazing buffalo came in contact with nearby live conductor of ridpura Ag feeder LT line, A buffalo got electrocuted and died on the spot. (i.e. due to heavy wind and rain LT line conductor snapped of ridpura ag feeder, DO of tranformer centre was removed for safety purpose by electrical assistant, but transformer centre DO charged by unknown person cause snapped LT line conductor got power supply and grazing buffalo came in contact with this live conductor cause accident.  No any tripping record found of ridpura ag feeder.</t>
  </si>
  <si>
    <t xml:space="preserve"> LT LINE POWER DISCONNECTED IMMEDIATELY BY REMOVING TRANSFORMER DO</t>
  </si>
  <si>
    <t>Sabarmati , Bavla,  Bavla-1</t>
  </si>
  <si>
    <t>Bavla Rural</t>
  </si>
  <si>
    <t>Ravi Bhai Dalsukhbhai Dhadvi</t>
  </si>
  <si>
    <t>On Dt. 11.05.2025 at approximately 15:30 PM, Victim late Shri Ravibhai Dalsukhbhai Dhadvi working for internal wiring by getting Power supply from Temporary connection during extending Cable wire from Temporary connection to his working place Nr. Bunglow no-3 he got electric shock and fall down on ground Nr. Bunglow no-3. Victim in that condition seen by other worker and immediately admitted to Trimurti Hospital where doctor on duty announced him died..</t>
  </si>
  <si>
    <t>Sabarmati , Sabarmati,  Kujad</t>
  </si>
  <si>
    <t>Bakrol Rural</t>
  </si>
  <si>
    <t>Rahulkumar Bhimsinh Mina</t>
  </si>
  <si>
    <t>As per preliminary site visit and as per statement of worker, while installing iron channels for PEB construction of shed, somehow victim slipped and came in contact with 11 kv wire of Swarnim Ind. Feeder and fall down on RCC road and died on the spot.</t>
  </si>
  <si>
    <t>Letter Written To Owner Of Plot No. B122 Swarnim Ind Estate Bakrol</t>
  </si>
  <si>
    <t>Sabarmati , Bopal,  Sanand-1</t>
  </si>
  <si>
    <t>Juval Rural</t>
  </si>
  <si>
    <t>1. Jayantibhai Raghubhai Bharvad 2. Bhikhabhai Devabhai Bharvad</t>
  </si>
  <si>
    <t>As per statement of eyewitness yesterday dt 19.5.2025 shri Jayantibhau Raghubhai Bharvad took his 15 buffaloes to Juval Mankol road for grazing. Approx at 15.30 out of these buffalows 05 no of buffalows went to Lake to drink water. At the same time 11 kv Juval Ag fdr HT pole near lake sunk towards the lake and it collapsed in the lake and live HT wire touched body of buffalows , and due to electric shock the buffaloes died.</t>
  </si>
  <si>
    <t>Lihoda Rural</t>
  </si>
  <si>
    <t>B A Makwana</t>
  </si>
  <si>
    <t>FH D</t>
  </si>
  <si>
    <t>On dt. 27.05.2025 telephonic message received through SHREE C P THAKOR EA regarding the accident  and site visited immediately. It has came to know that EA B A MAKWANA  working under  RAKHIYAL Sdn office has been alloted program for PF ATTEND 11 KV KHANPUR AG. While attending feeder pf EA SHREE J G PATEL cut AB Switch on LOC no 95  THEN SHREE B A MAKWANA climb on DP Structure Location no 111, While working on transformer center he got electric shock  and he laying on transformer . colleague staff call 108 medical ambulance and he has been shifted to CHC Hospital , Rakhiyal  for further treatment where victim declared died ,further investigation is under progress.</t>
  </si>
  <si>
    <t>Show cause notice issued to J G Patel, E.A. vide letter No.UGVCL/GNR R/HR/Showcause/77 dtd.06.06.2025 and to C P Thakor,  E.A. vide letter No.UGVCL/GNR R/HR/Showcause/78 dtd.06.06.2025</t>
  </si>
  <si>
    <t>Sabarmati , Bavla,  Koth</t>
  </si>
  <si>
    <t>Vejalka Rural</t>
  </si>
  <si>
    <t xml:space="preserve">Sabhad Kanjibhai Bhanabhai </t>
  </si>
  <si>
    <t>Due to heavy wind tree branch fallen in Existing Lt Abc  line of 11 kv motiboru jgy feeder and broken wire of street light  fell down to earth at the time A cow is going for grazing and passing from broken street light wire and contact with live wire and got electrocuted and die.</t>
  </si>
  <si>
    <t>DISMENTELLED OF STREET LIGHT WIRE</t>
  </si>
  <si>
    <t>Vasna buzarg  Rural</t>
  </si>
  <si>
    <t xml:space="preserve">Mahamadsamad Momin Dhobi </t>
  </si>
  <si>
    <t xml:space="preserve">As per preliminary site visit and as per statement of eye witness, the owner has made construction outside gaamtal in ls no 568/1(owner: Gafurbhai khengarbhai rabari) near to 11 kv Vasna buzarg jgy paasing near the house.  On incident time, the victim  some how came in contact  with nearby 11 kv wire of Vasna Bujarg jgy. But no feeder tripping is observed. Further investigation is on going </t>
  </si>
  <si>
    <t xml:space="preserve"> Notice Issued Vide Letter No 1409 Date 30.05.2025</t>
  </si>
  <si>
    <t>Sabarmati , Kalol,  Kalol-2</t>
  </si>
  <si>
    <t>Nandasan Rural</t>
  </si>
  <si>
    <t>Patel Mukeshbhai Baldevbhai</t>
  </si>
  <si>
    <t>On dated 10.06.2025 at around 06.00 am one conductor of ag lt line wire snapped from lt shackle jumper and fell down at patel mukeshbhai baldevbhai's cattle 'vada'.his buffalo which is tied there was came in contact with snapped conductor got electrocuted and died</t>
  </si>
  <si>
    <t xml:space="preserve"> LT LINE MAINTANCE DONE AND NEW REJUMPERING OF LT CONDUCTOR FROM LT SHCKLE OF ALL CONDUCTOR DONE.</t>
  </si>
  <si>
    <t>Sabarmati , Bavla,  Dhandhuka</t>
  </si>
  <si>
    <t>Mingalpur Rural</t>
  </si>
  <si>
    <t>Dashratbhai Bhagvanvhai Baraiya</t>
  </si>
  <si>
    <t>Due to Existing Lt Abc conductor overheated and melted to HT ABC messanger wire which is ideal( not charged) of 11 kv zankhi jgy feeder so power flow through messanger (open conductor) which is in contact with GI wire of lt pole so power pass through GI wire which is binded to psc pole tis buffalow came in contact with this gi wire and got electrocuted and die.</t>
  </si>
  <si>
    <t>Line Petrolling Is Done And Damaged Part Of LT ABC Is Repaired And All LT Pole Of Village Is Checked So No Other Leakage Current Flown In GI Wire.</t>
  </si>
  <si>
    <t>Sabarmati , Sabarmati,  Naroda U</t>
  </si>
  <si>
    <t>Hanspura Rural</t>
  </si>
  <si>
    <t>Ishvarbhai K Bhagora (Elect Asst.)</t>
  </si>
  <si>
    <t>NFH D</t>
  </si>
  <si>
    <t xml:space="preserve">As per the co-staff statement while doing the TC charging from the UG network under the RDSS scheme, for jumpering work the victim touched the coated jumper of live UG cable immediately Flashover occurring and power earthed through victim body parts. A dark spot was found on the leg big toe, also due to Flashover victim both hand &amp; neck parts are burns. </t>
  </si>
  <si>
    <t xml:space="preserve">Explanation asked 1. Shri I K Bhagora, EA vide letter no. Naroda U Sd/tech/261-M dtd.18.6.25 
2. Shri R B Panchal, LM vide letter no. Naroda U Sd/tech/260-M dtd.18.6.25 
3. Shri J B Makwana, EA vide letter no. Naroda U Sd/tech/262-M dtd.18.6.25
Show cause notice issued 
1. Shri R B Panchal, LM vide letter no.UGVCL/SBTDO/HR/73 dtd.28.08.25 
3. Shri J B Makwana, EA vide letter no. UGVCL/SBTDO/HR/74 dtd.28.08.25 
</t>
  </si>
  <si>
    <t>Dharisana Rural</t>
  </si>
  <si>
    <t>Dharamshibhai Lilabhai Rabari</t>
  </si>
  <si>
    <t>Due to the rainy weather,both buffaloes were electrocuted when they were passing over a broken street light conductor and both buffaloes died on the spot.</t>
  </si>
  <si>
    <t>DISCONNECTED LIVE WIRE</t>
  </si>
  <si>
    <t>Sabarmati , Sabarmati,  Barejadi</t>
  </si>
  <si>
    <t>Nenpur  Rural</t>
  </si>
  <si>
    <t>Rahulbhai Kantibhai Damor</t>
  </si>
  <si>
    <t xml:space="preserve">As per preliminary site visit and as per statement of society person, construction work of house was going on , meanwhile the victim might have tried to fix the palak for plastering work at back portion of house where 11 kV Nizampura Ag FDR is passing at an distance of about 1 feet , and meanwhile thia palak might have come in direct contact with live conductor in 2 side phase and fell on to the ground and conductor of both side phase snapped with sparking spot found on sight.Then he was shifted to Mahemdavad hospital by 108 ambulance for further treatment where doctor declared him brought dead.Further investigation is on going </t>
  </si>
  <si>
    <t>Notice Issue For Illgeal Constuction</t>
  </si>
  <si>
    <t>Sonarda Rural</t>
  </si>
  <si>
    <t>Rabari Vishnubhai Gabhabhai</t>
  </si>
  <si>
    <t xml:space="preserve">As per Site visit cow dead lying away from our electric network and there is no any leakage found during visit.
PM awaited &amp; hence reason also under investigation but as per all crowd pressurized Procedure implemented </t>
  </si>
  <si>
    <t>Rabari Amaratbhai Chudabhai</t>
  </si>
  <si>
    <t>On dated 19.06.2025 around 05.15 am at-Navapura village Rabari amaratbhai chudabhai is moving thier cows from their  cattle 'Vada' to house.During this movment   their 3 cow contacted with Lt pole.From that lt pole one  unauthorised black wire giving power supply to Temple from streetlight phase and that black wire fire and touch to G I wire of another Cabel of That Lt pole and due to G i wire egg insulator damaged leakage current found to lt pole and 3 cow got electrocuted and died</t>
  </si>
  <si>
    <t>Remove Unauthorised Wire From Streetlight And Replace Damaged Egg Insulator And G I Wire.</t>
  </si>
  <si>
    <t>Sabarmati , Bopal,  Bavla Ind.</t>
  </si>
  <si>
    <t>Kerala Urban</t>
  </si>
  <si>
    <t>Makwana Kanjibhai Narubhai</t>
  </si>
  <si>
    <t>On 11kv GIDC-1 Feeder at Meet Enterprise TC Victim Shri Kanjibhai tried to remove tree branches above Company's Store room and while removing wet tree branches which was layed above store and far from transformer centre but some how he looses his balance and got touched the incoming  HT Jumper of transformer and got electroculated and died on the spot</t>
  </si>
  <si>
    <t>INFORMED TO MIT ENTERPRISE THAT DO NOT WORK NEAR THE UGVCL HT/LT LINE AND IF NEEDED CONTACT RESPECTIVE UGVCL OFFICE BEFORE DOING ANY WORK NEAR THE HT/LT /TC LINE.</t>
  </si>
  <si>
    <t>Navagam Rural</t>
  </si>
  <si>
    <t xml:space="preserve">Dabhi Harishbhai Khodabhai </t>
  </si>
  <si>
    <t xml:space="preserve">As per preliminay information, the victim got electrical shock through internal wiring while residing in house. Victim was brought to Bareja Hospital for further treatment where doctor declared him dead.Further investigation is on going </t>
  </si>
  <si>
    <t xml:space="preserve"> It Is Informed To Put Proper Capacity ELCB For Protection.</t>
  </si>
  <si>
    <t>Sabarmati , Gandhinagar U,  Kudasan</t>
  </si>
  <si>
    <t>Kudasan Urban</t>
  </si>
  <si>
    <t>Sanjaysinh Kuvarsinh Zala</t>
  </si>
  <si>
    <t>Victim was doing tree cutting work of 11kv randesan ag feeder at between 65/2 and 65/3.While getting off from tree, Branch was broken and victim fell down and got injured at spine, Victim taken to Rhydham hostital.</t>
  </si>
  <si>
    <t>Dhaniyol Rural</t>
  </si>
  <si>
    <t>Somsang Ratansang Solanki</t>
  </si>
  <si>
    <t>As per site visit victim going to attend the complaint of consumer at village Dhaniyol. For repairing work of this complaint he climbing on pole for replaced service wire. During this repairing work on LT pole he come with contact with opened/demaged live service wire and he got electric shock an fall down on floor. He injured on hand and soldier.</t>
  </si>
  <si>
    <t>Warning memo issued vide UGVCL/Rakhiyal/Tech/1130 dtd.2.7.25</t>
  </si>
  <si>
    <t>Kanbha Rural</t>
  </si>
  <si>
    <t>Ranchhodbhai Bababhai Rabari</t>
  </si>
  <si>
    <t>As per eye witness statement while grazing 3 nos of cows in farm, somehow conductor of 11 Kv Chosamiya AG broken and fall on 1 no cow and cow got electrocuted and accident occurred.</t>
  </si>
  <si>
    <t>Conductor Joint Is Done.</t>
  </si>
  <si>
    <t>Trent  Rural</t>
  </si>
  <si>
    <t>Jaydeepbhai Girdharbhai Zala</t>
  </si>
  <si>
    <t>On dated 27/06/2025 victim ( a labour working for erection gang shri R B Patel) working at village trent for erection of new transformer for residential purpose r/o Bharvad Rahul Manubhai with gang leader of R B Patel and R K Ninama-LM Mandal UGVCL, during the erection of pole with tractor (modified hydro machine) ,the victim standing near  bottom part of pole and the upper portion of PSC pole came in live contact with HT line, during this situation victim came in contact with this pole and get electric shock, immediately victim was shifted to Bhagyoday hospital, Viramgam for treatment, but for better treatment staff of Bhagyoday hospital, Viramgam refer victim to admit at- Shanjivani hospital, Vastrapur Ahemdabad, burn on various part of body were found</t>
  </si>
  <si>
    <t>Malarpura Rural.</t>
  </si>
  <si>
    <t xml:space="preserve">Bharatbhai Harjibhai Bharvad  </t>
  </si>
  <si>
    <t xml:space="preserve">As per preliminay information and site visit, the owner's father were taking Buffalows for grazing. At time of passing nearby to LT line of village TC, the buffalow was hardly rubbing its Horn in to the earthing wire of LT Pole. Due to rubbing, the earthing wire, might came in to direct contact with live LT wire. And buffalo got electroculated and died on spot. </t>
  </si>
  <si>
    <t>Rectification Of Site Earthing Was Dislocated Due To Buffalo Horn Rubbing. It Is Rectified To Its Normal Position</t>
  </si>
  <si>
    <t>Bhimasan Rural</t>
  </si>
  <si>
    <t>J A Fakir, EA</t>
  </si>
  <si>
    <t>On Dtd. 28/06/2025 at about around 08:00 PM , EA , Shri J A Fakir attended complain of village TC of bhimasan of replacement of one burnt lug of one phase of TC. After rectifying said fault, victim got slipped his leg from 2nd step above ground of TC DP structure while descending down from there and fallen down on earth and got fractured in right hand .</t>
  </si>
  <si>
    <t>Sherisha Rural</t>
  </si>
  <si>
    <t>Rabari Anilbhai Virambhai</t>
  </si>
  <si>
    <t xml:space="preserve">On Dtd. 29/06/2025 at 04:30 PM , there was heavy wind flow and heavy rain in entire jurisdiction of santej sdn. at were , at mentioned address of accident here in , one 4mm2 cable snapped due to tree branch fallen &amp; touched to ms U clamp fixed on LT pole 8 mtr psc pole and hence touched to GI earthing wire passing from top to ground which is covered by PVC insulating pipe at present. At that time, said 01 female buffolo ( victim’s) while passing through that naliya and came in contact to Ground near pole and electrocuted. </t>
  </si>
  <si>
    <t>RECTIFIACTION DONE</t>
  </si>
  <si>
    <t>Borisana Rural</t>
  </si>
  <si>
    <t xml:space="preserve">Rabari Vipulbhai Arjanbhai </t>
  </si>
  <si>
    <t xml:space="preserve">On Dtd. 29/06/2025 at 05:00 PM , there was heavy wind flow and heavy rain in entire jurisdiction of kalol-1 sdn. There at mentioned address of accident here in , Lt wire on 5w lt line snapped due to tree branch fallen &amp; touched to ms U clamp fixed on LT pole 8 mtr psc pole and hence touched to GI earthing wire passing from top to ground and tree branch and of nearby pole sparked . At that time, said 01 female buffolo ( victim’s) while passing through that naliya and came in contact to Ground near pole and electrocuted. </t>
  </si>
  <si>
    <t xml:space="preserve"> LT WIRE BINDING DONE AND TREE BRANCH ISOLATED FROM LINE</t>
  </si>
  <si>
    <t>Virpur Rural</t>
  </si>
  <si>
    <t>Ko. Patel Jitendrakumar Dhirubhai</t>
  </si>
  <si>
    <t>Victim was trying to open the fencing of the farm and got electric shock while opening fencing. Fencing of the farm is passing through TC structure of 11 kV Vautha AG feeder and as the neutral earthing is broken due to corrosion high voltage passing through neutral earthing and due to this reason leakage current passing through fencing and victim electrocuted and die at the spot.</t>
  </si>
  <si>
    <t>NEW TC EARTHING PROVIDED AND FENCING OF THE FARM IS REMOVED FROM TC CENTER</t>
  </si>
  <si>
    <t>Sabarmati , Bopal,  Shela</t>
  </si>
  <si>
    <t>Sarkhej Urban</t>
  </si>
  <si>
    <t>Parmatmadin Ramfer Chauhan</t>
  </si>
  <si>
    <t>28-Jun-2025 (Reporting in July-25 MIS)</t>
  </si>
  <si>
    <t>It was found that Victim got electrocuted at time working for pop framing work by drill machine at bunglow no 60 saket -2 society</t>
  </si>
  <si>
    <t>INSTRUCTED TO OWNER FOR FOLLOWING PROPER ELECTRICAL WORK PROCEDURE WITH PROPER SUPERVISION</t>
  </si>
  <si>
    <t>Pansar  Rural</t>
  </si>
  <si>
    <t xml:space="preserve">1.Thakor Nagarbhai Bajubhai (Owner of buffalo)
2.Thakor Gomatiben Nagarbhai
</t>
  </si>
  <si>
    <t>FA-NFH O</t>
  </si>
  <si>
    <t>On Dtd. 1.7.2025 approx 3:25 pm the female buffalo is eating grass in the farm of patel Rameshbhai Vadilal village Pansar Ta kalol Dist Gandhinagar and during that time buffalo came in contact of stay wire of julasan ag Do gudder pole the stay wire is tie with gudder pole which is came in contact of buffalo and while removing the stay wire came in contact of do tapping gudder pole jumpure the buffalo got electrocuted and die during buffalo showting Thakor Gomtiben Nagarbhai run to remove the buffalo from the pole she came in contact of buffalo and she also got electrocuted and fell down.</t>
  </si>
  <si>
    <t>REMOVED THE BROKEN STAY</t>
  </si>
  <si>
    <t>(1) Mansaram Ramswaroop Gurjer
(2) Jitendrabhai Zandubhai Baghel</t>
  </si>
  <si>
    <t>As per preliminay information and site visit, two person was uplifting iron ladder of height 20.2 ft at premises of company Venus denim while uplifting the ladder ladder got touched with 11KV miroli AG line due to that both person get electrocuted and died on the spot. Detail investigation is under process.</t>
  </si>
  <si>
    <t>Sabarmati , Kalol,  Nardipur</t>
  </si>
  <si>
    <t>Golathara Rural</t>
  </si>
  <si>
    <t>Thakor Kantiji Mangaji</t>
  </si>
  <si>
    <t>On Dtd. 2.7.2025 approx 14:35 while victim was doing reparing work of DHALIYA and this Dhaliya extension construction work under the line and PATRA touch with one phase of HT line and current through it and victim got electric shock and fell down</t>
  </si>
  <si>
    <t>Notice Issued for Illegal Construction Work</t>
  </si>
  <si>
    <t>Chiskari Rural</t>
  </si>
  <si>
    <t>Zala Bharatsinh Motiji</t>
  </si>
  <si>
    <t>As per Site visit,branches of Banyan tree fall on LT line,one phase conductor broken and its lying on Buffalo which was fastened under line,got electrocuted &amp; died on spot.</t>
  </si>
  <si>
    <t xml:space="preserve"> Stringing Of LT WIRE Done On Site.</t>
  </si>
  <si>
    <t>Amrajina Muvada Rural</t>
  </si>
  <si>
    <t>Chauhan Rajendrasinh Badsinh</t>
  </si>
  <si>
    <t xml:space="preserve">As per Site visit, due to jumping of monkey on 4 sqmm LT CABLE of UGVCL which was stringing between two pole, cable fallen on ground and due to rainy season there is puddle under LT line, fallen cable came contacted with water in puddle and current flow in puddle &amp; Buffalo which was graze there got electrocuted and died on spot. </t>
  </si>
  <si>
    <t xml:space="preserve"> Stringing Of Cable Done On Site.</t>
  </si>
  <si>
    <t>Kubadthal Rural</t>
  </si>
  <si>
    <t xml:space="preserve">Maneshbhai urfe Pasantu Karshanbhai Sangada </t>
  </si>
  <si>
    <t>As per preliminay information and site visit, According to Eyewitness statement, after day end at construction site &amp; as per the routine practice,victim tried to turn on bulb via loose cable through switch board, when he was trying to connect loose cable in switchboard's Socket, in which switch was already in ON position, out of 2 wire,1 wire was connected in Socket and other was kept in his hand and rain was continue at Site due to that Victim got electrocuted and Victim was collapsed on ground.He was immidiately shifted in local clinic , then after shifted at Gayatri Hospital located in Kuha Village &amp; ON duty Doctor declared him dead.</t>
  </si>
  <si>
    <t>Connection Is Disconnected And Test Report Asked After Making Necessary Changes (Faulty 63 Amp. ELCB Replaced) In Internal Wiring For Safety Measures.</t>
  </si>
  <si>
    <t>Rajoda Rural</t>
  </si>
  <si>
    <t xml:space="preserve">Vaghela Lakhubhai Ajitbhai </t>
  </si>
  <si>
    <t>As per Site visit and eye witness statement on dated 07.07.2025 at Approx 13:30 hrs victim shri Lakhubhai ajitbhai Vaghela was going to start motor of tubewell in starter room while he was starting a motor he may touched live parts of fuse or switch with wet hands and he got electrocuted</t>
  </si>
  <si>
    <t xml:space="preserve"> In Starter Room Checked All Wiring For Leakage Current</t>
  </si>
  <si>
    <t>Sabarmati , Bavla,  Sanand-2</t>
  </si>
  <si>
    <t>Charal Rural</t>
  </si>
  <si>
    <t xml:space="preserve">Ko Patel Arvindbhai Jayantibhai </t>
  </si>
  <si>
    <t>LT line is passing from one corner of Jagmalbhai Kacharabhai Ko Patel's farm . Due to the cyclonic condition tree fallen on LT conductor and conductor was broken, The Buffallo of Arvindbhai Jayantibhai Ko Patel was grassing at Jagmalbhai Kacharabhai Ko Patel's farm and might got contacted to LT conductor and got electrocuted and died.</t>
  </si>
  <si>
    <t>BROKEN CONDUCTOR JOINT WORK COMPLETED</t>
  </si>
  <si>
    <t xml:space="preserve">Sabarmati , Sabarmati,  Bakrol </t>
  </si>
  <si>
    <t>Hetriben Ambala Damor</t>
  </si>
  <si>
    <t xml:space="preserve">At the site near plot no 190, 191 NK-3 ind estate , 2 nos of transformer structures are there on 3 nos of 10 mtr psc poles, from 2 nos of tc structure 1 tc installed at plot no 190 having single consumer and other tc is not installed on other structure . As per labor statement of near by plots while hanging clothes on wall victim came beside tc structure of plot no 191, and came In contact with earthing  GI wire of tc structure and somehow got electrocuted. Victim immediately shifted to Singrava hospital where on duty doctor declared her dead.
At the time of site inspection while checking earthing of GI wire with tester no leakage current found . But while checking transformer base angle by removing D.O of plot no: 190 from where GI wire was passing ‘burning Dots‘ were found. It means leakage current flows from GI wire .Connection of plot no 190 disconnected.
</t>
  </si>
  <si>
    <t>Rabari  Labhubhai Virambhai</t>
  </si>
  <si>
    <t xml:space="preserve">On Dtd. 11/07/2025 at 02:40 PM , At mentioned address of accident here in , one  conductor of Anandpura AG feeder broken from outgoing jumper of DO &amp; At that time, said 01 female Cow ( victim’s) while passing through that naliya and came in contact to broken conductor and electrocuted. </t>
  </si>
  <si>
    <t xml:space="preserve">BROKEN CONDUCTORE REPLACED </t>
  </si>
  <si>
    <t xml:space="preserve">Bhamarubhai Mansukhbhai Bariya </t>
  </si>
  <si>
    <t>At the site plot no 110,Sahitya estate,Bakrol, existing 11kv Development Ind feeder line is passing. While cutting strome water drainage pipe located at first floor,Victim was standing on 1st floor strairs &amp;  somehow touches 11 kv line and got electrocuted. Then after victim shifted to Singarava hospital and on duty doctor declared victim dead.At the time of site inspection while confirming with Kanbha SS ,no tripping observed of 11 kv Development ind feeder.</t>
  </si>
  <si>
    <t>Badarkha Rural</t>
  </si>
  <si>
    <t xml:space="preserve">Dharmvirsinh Mahipatsinh Solanki </t>
  </si>
  <si>
    <t>Victim was coming down from the terrace of Bapa Sitaram Pan Parlour and provision store through staircase of MS steel, which was installed under the 11 KV line of Kavitha JGY feeder by the store owner. While victim calling to his friends, victim raised his hand and his hand may be get in touch with 11 kV Kavitha JGY feeder passing over the staircase and got electric shock and got electrocuted and died while transferring to hospital.</t>
  </si>
  <si>
    <t>NECESSARY REQUIRED VERTICAL DISTANCE PROVIDED AND COATED CONDUCTOR PROVIDED AGAINST NORMAL CONDUCTOR</t>
  </si>
  <si>
    <t>Fedra Rural</t>
  </si>
  <si>
    <t>Donda Bhagvanbhai Gangadasbhai</t>
  </si>
  <si>
    <t xml:space="preserve"> While Coming Back From Grazing Some Cows And Bulls Are Fighting Near Electric HT Pole. Due To That A Cow Bumped With Electric Pole And Broke The Pole. This Broken Pole Fall On The Nearby Cow. Because Of That Cow Got Heavily Injured And After Some Time Cow Has Passed Away.</t>
  </si>
  <si>
    <t xml:space="preserve"> Two Broken Pole Are Rectified By Erecting New HT Pole At That Place.</t>
  </si>
  <si>
    <t>Kanij Rural</t>
  </si>
  <si>
    <t>Vanzara Shantaben Jasubhai</t>
  </si>
  <si>
    <t>At The Site Tekarva do vas ,Kanij There is Lt Pole near the incident site. The service connection from the pole is 26501017483 which is in the name of Jashubhai Ranjitbhai Vanzara. As Per Statement of  person present at the Site , the victim was doing some work near the wall of the house when he got electrocuted by touching the iron wire tied to the wall and   fell on the ground. At the time of site inspection while checking iron wire  with a tester, no leakage current was found, but when turned on the fan switch and checked with a tester, leakage current was found.Thus,leakage current might have flown from fan  to neutral and neutral to Iron wire and victim might have got electrocuted coming in contact with iron wire and died on site.As a precautionary step, Fan circuit was cut off , panchnama carried out on site. Further investigation can be finalized after police panchnama and P.M report is received.</t>
  </si>
  <si>
    <t xml:space="preserve"> FAN CIRCUIT WAS CUT OFF</t>
  </si>
  <si>
    <t>Sabarmati , Sabarmati,  NARODA Ind.</t>
  </si>
  <si>
    <t>Ahmedabad Urban</t>
  </si>
  <si>
    <t>Chavda Indravijaysinh Bakaji</t>
  </si>
  <si>
    <t>When The Victim Was Lifting Psc Pole Through Crane Suddenly The Psc Pole Push The Victim Tto The Road Side Due To Heavy Weight Of Psc Pole, The Victim Was Felt On Road Aside And His Left Leg Got Fractured And Thus Mechanical Accident Occured.</t>
  </si>
  <si>
    <t>Chandisar Rural</t>
  </si>
  <si>
    <t xml:space="preserve">Gopalbhai Chothabhai Vaghri (Devipujak) </t>
  </si>
  <si>
    <t>Victim was gone with animals for animal feeding at Ambavadiya vistar, at that same time tree cutting work was ongoing by private labour of Chandisar village farmer (at Accident location) near by existing line of 11 KV Saroda AG feeder and wire of 11 KV line of Saroda AG feeder was fall down from shackle hardware due to tree branch fallen on line and victim passing under the line and head of the victim came in contact with 11 kV Saroda AG feeder and got electric shock and got electrocuted and died while transferring to hospital.</t>
  </si>
  <si>
    <t>Necessary Required Vertical Distance Provided With Restringing Of Conductor</t>
  </si>
  <si>
    <t xml:space="preserve">Suresh Jihgdu Oraon </t>
  </si>
  <si>
    <t>The site for the fatal human outsider electrical accident in respect victim late Shri Suresh Jingdu Uraon of age 49 yrs. is visited and it is came to notice that victim was coming to his residence place which is situated behind Nayra petrol pump rajoda at that time victim suddenly fallen down on service road at approx. 21 hrs. and after calling 108 ambulance victim was admitted to CHC hospital. After further investigation it is noted that there is no any sources of power exist at accident location from UGVCL side but it is observed that LT service cable for national highway street light layed from one to another street light interconnection and that LT cable of size 16 sqmm found deteriorated and armored seems to be damaged so might be leakage current flow from it and at the same time victim passes from the same location and he got electrocuted and fallen down on ground and died at site.As there is no any tripping recorded on nearby 11 kv Ganesh and 11 kv Gokul feeder.</t>
  </si>
  <si>
    <t>NHAI STREET LIGHT CONNECTION IS DISCONNECTED AS THERE ELCB IS NOT INSTALLED.</t>
  </si>
  <si>
    <t>Nani devti Rural</t>
  </si>
  <si>
    <t>Narendrabhai Vishnubhai Parmar (Thakor)</t>
  </si>
  <si>
    <t>As per preliminary site visit and statement of Panch it came to notice that victim was working in his farm on private electric motor and suddenly he got electrocuted and fallen down on ground and died at site and it is also observed that no any electric connection in victim's farm and further details investigation under progress...</t>
  </si>
  <si>
    <t>Telav Rural</t>
  </si>
  <si>
    <t>Bhopabhai Chothabhai Bharvad</t>
  </si>
  <si>
    <t>It was found that 10 to 15 nos cow was grazing nr gadhavi farm narmada canal. At that time two nos cow was came in contact of broken lt conductor due to tree branches and electrocuted.</t>
  </si>
  <si>
    <t>Vinzuvada Rural</t>
  </si>
  <si>
    <t>Bhumikaben Kanubhai Thakor</t>
  </si>
  <si>
    <t>On dated:  03.08.2025 when it was raining victim goes from thakor vas to ramdevpir temple and dut to too much mud on road victim was walking along the edge of the road and she came in contact with lt pole and get electric shock and had fallen to the garound, nearby personal use wooden stick and remove victim from pole also other person disconnect gi wire of that pole, for primary treatment he was taκεν το rudra hospital mandal, after reports there is no any majority damaged found and little  burn found on one finger of left hand also victim has discharge from hospital as no any majority detected. During the preliminary observation at site by ugvcl officers and no any leakage current found on pole , detail investigation will be carry out to find leakage current.</t>
  </si>
  <si>
    <t xml:space="preserve">Jayeshbhai Bharvad </t>
  </si>
  <si>
    <t>As per site visit carried out at accident place, it has been came into notice that cow was passing from behind laati bazar transformer centre and entered towards fencing. LT outgoing cable was tightened with the base channel of transformer .Cow tried to pull this LT cable through their horns , which was tighted with transformer base channel and got touched with live. Cable and got electrocuted &amp; died.</t>
  </si>
  <si>
    <t xml:space="preserve"> LT OUTGOING CABLE TIGHTENED PROPERLY IN DISTRIBUTION BOX.</t>
  </si>
  <si>
    <t>Jagdishbhai Ajaybhai Chunara</t>
  </si>
  <si>
    <t>As per site visit, On dated 18.08.2025 at approx 20:28 , victim was playing under existing Lt line of Bhathipura Paru of Kubadthal village. Suddenly LT wire Brocken from shackle point &amp; fallen on victim , due to that he got shock. Village EA shut off LTDB immediately And Shifted them in Local Clinic. on duty doctor given treatment &amp; All are safe now.</t>
  </si>
  <si>
    <t xml:space="preserve"> Deteriorated Conductor Replaced</t>
  </si>
  <si>
    <t>Bhayala Rural</t>
  </si>
  <si>
    <t>Alam Mohamad Arbaz Rokir Alam</t>
  </si>
  <si>
    <t>At zetts cosmetics, Cristal Park, Vill- Bhayla, On first floor of company building Victim was working for CCTV wiring with portable iron stairs. He used iron spring and copper wire tied with CCTV wires for stringing of CCTV wire. Also other two live wires having lots of joints for electricity supply from ground floor to first floor laying on ground of first floor in company premise. Gradually when spring comes on ground while stringing CCTV wires..This spring comes in contact with live wires laid on ground and spring becomes live and hence victim with spring in his hand gets electrocuted.</t>
  </si>
  <si>
    <t>Copper Wires Which Having Too Many Joint Remove Immidiately.</t>
  </si>
  <si>
    <t xml:space="preserve">Sabarmati , Sabarmati,  Kathwada Ind </t>
  </si>
  <si>
    <t>Navrangpura  Rural</t>
  </si>
  <si>
    <t xml:space="preserve">1) Kalubhai Memabhai Rabari
2) Vaghubhai Bhalabhai Rabari
</t>
  </si>
  <si>
    <t>As per preliminay information, site visit &amp; the owner's statement, cows of both owners were grazing near accident place. Due to heavy rain &amp; wind, the LT line conductor (1p2w) touching with the tree. The tree was touching with the farm fencing wire nearby. It is assumed that the power flows from LT line to tree to the fencing (fencing is approx 150 mtr long) . As the 2 nos of cows grazing, at the end of fencing, might have come in directly contact with this fencing, &amp; got electrocuted.</t>
  </si>
  <si>
    <t>Sabarmati , Gandhinagar R,  Chiloda-1</t>
  </si>
  <si>
    <t>Chiloda Rural</t>
  </si>
  <si>
    <t xml:space="preserve">Faneja Dineshkumar  Kalidash </t>
  </si>
  <si>
    <t xml:space="preserve">Victim was working with the help of grass cutting machine infront of CRPF DIG quarter then lekage current flow in the body then he fell down on land suddenly other person hel to remove wire from plug. And  fatal electrical accident occurred. </t>
  </si>
  <si>
    <t>ADVISE FOR INSTALLTION OF RCCB OR ELCB IN MAIN</t>
  </si>
  <si>
    <t>Savaisinh Chainsinh</t>
  </si>
  <si>
    <t xml:space="preserve">It was found that  victim was working for halogen fitting at storage area which had iron shed. At that time he must have  come in contact of  live halogen wire and electrocuted. Victim  died on spot and was hanging on shed. </t>
  </si>
  <si>
    <t>Instruction Given To Use Of ELCB/RCCB At Lt Distribution Network</t>
  </si>
  <si>
    <t>Sindhrej  Rural</t>
  </si>
  <si>
    <t xml:space="preserve">Alpeshkumar Bachubhai Barot </t>
  </si>
  <si>
    <t>At present plotting done at the accident place area where 11 kV Rohika AG feeder passing through and accordingly notice issued regarding safety purpose for do not carry out construction until necessary line clearance to be maintained as per UGVCL safety norms. Unfortunately Victim was gone to take the wooden ladder on terrace of under construction house of Somabhai Jesangbhai Parmar which lies under existing line of 11 KV Rohika AG feeder and victim's head came to the contact with the line of 11 kV Rohika AG feeder and got electric shock  and died while transferring to hospital.</t>
  </si>
  <si>
    <t>LETTER ISSUED TO APPLICANT REGARDING STOP THE CONSTRUCTION AND SUBMIT THE WAY LEAVE FOR LINE SHIFTING FROM THE SITE.</t>
  </si>
  <si>
    <t>Sabarmati , Sabarmati,  Viramgam R</t>
  </si>
  <si>
    <t>Moti Kishol Rural</t>
  </si>
  <si>
    <t>Sureshbhai Bachubhai Devipujak</t>
  </si>
  <si>
    <t xml:space="preserve">According to the letter received from the Nalsarovar Police Station, while inspecting the place where this accident occurred, a feeder named 11KV Kayla Jgy passes towards Moti kishol Village. According to the younger brother of the deceased, the place where this person was lying dead is about 10-12 feet away from the 11KV pole and it is said that he was lying holding the wire fencing there. The wire fencing was also seen entwined with the pole. Further, he has stated that there were creepers around the pole of this 11 KV Kayla JGY. And the weather also seemed to be rainy. Currently, no leakage current has been seen on the pole or on the wire fencing at the said place. No tripping of the feeder has also been recorded in the sub-station.  </t>
  </si>
  <si>
    <t>Maintenance Of That Pole Is Done.</t>
  </si>
  <si>
    <t>Nava Laxmipura, Dehgam Rural</t>
  </si>
  <si>
    <t>Cheharsang Kalusang Rathod, EA</t>
  </si>
  <si>
    <t>After attending the TC complaint of Laxmipura TC under Anand JGY, the 11 KV power supply of Anand JGY was isolated using the AB switch. Subsequently, the victim proceeded to attend another temporary connection (deem power) complaint on the same feeder.
However, the power supply to this TC remained live, as its tap line originated before the isolated AB switch. The victim, under the impression that the 11 KV Anand JGY power was completely switched off, climbed onto the TC and came into contact with the live conductor. As a result, he was electrocuted.He was immediately shifted to Ahmedabad Hospital, where his condition is now stable, and he is under medical observation.</t>
  </si>
  <si>
    <t>Aware To All Line Staff Regard Verify Power Cut Off Before Start The Work.</t>
  </si>
  <si>
    <t>Dhanala  Rural</t>
  </si>
  <si>
    <t>Butabhai Kamshibhai Katodiya</t>
  </si>
  <si>
    <t>While petroling of under pf 11 kV Gallops JGY feeder, Line staff has observed that from one pin pole one conductor has slipped from pin binding from pin insulator and due to wider span length, conductor came closer to the ground, at that time said female cow(Victim's) while grazing came in contact with that conductor due to that got electrocuted and passed away.  </t>
  </si>
  <si>
    <t>Conductor Properly Rebinded In The Pin Insulator On The Pole And The Power Supply Is Regulated.</t>
  </si>
  <si>
    <t>Bherai Rural</t>
  </si>
  <si>
    <t>1. Makwana Himeshbhai Bharatbhai - FH
2. Parmar Rakeshkumar Rajubhai - NFH</t>
  </si>
  <si>
    <t xml:space="preserve">There is a function of Ramapir dhaja, and arrange Varghodo, from Vadala to bherai with DJ. While passing through near the location of ww tc of bherai village 11kv vavdi jgy overhead conductor passed through road crossing while DJ varghodo passing through that Cross area there are 1 people who were seated on DJ speaker and 1 person (who expired) standed over DJ came in somehow contact with that live conductor and get electrocuted and died on the spot. </t>
  </si>
  <si>
    <t>Sabarmati , Sabarmati,  Nana Chiloda</t>
  </si>
  <si>
    <t>Nana Chiloda Rural</t>
  </si>
  <si>
    <t>Unknown</t>
  </si>
  <si>
    <t>As per preliminary information, site visit &amp; as per the Eye Witness statement, cow was grazing near accident place. Due to the Waste may thrown including black wire (2.5mm2) by unknown person from Antrey Evan -1 flat on 11 KV Karai JGY HT line which is pass near the compound wall of Antrey Evan.The black wire is hang on ht line and cow grazing near line might have come in directly contact with this wire &amp; got electrocuted. Further investigation may be done after PM and police punchnama. Site Panchnama &amp; Eye witness statement carried out today.</t>
  </si>
  <si>
    <t>Sabarmati , Bopal,  Changodar</t>
  </si>
  <si>
    <t>Bhat Rural</t>
  </si>
  <si>
    <t>Bhailalbhai Kantibhai Patel</t>
  </si>
  <si>
    <t>On 03-09-2025, at around 17:30 hours, Mr. Bhailalbhai Kantibhai, after the production had stopped at Steefo Steel, was carrying out routine work on the panel. After switching off the main switch (MCB), he was cleaning the panel and performing regular maintenance. During this process, a live part of the MCB came into contact with his left elbow, due to which he received an electric shock and collapsed. He was immediately taken to Ashray Hospital, Changodar, for treatment, and thereafter to Faith Hospital and Sola Civil Hospital, where he was declared dead.</t>
  </si>
  <si>
    <t>Kokta Rural</t>
  </si>
  <si>
    <t xml:space="preserve">Zala Arvindshih Zilubha </t>
  </si>
  <si>
    <t xml:space="preserve">As per preliminary information Buffalo was grazing near accident place.  on 11 KV Kontya Ag And LT line of 11 kV Kariyala JGY line which is pass near the compound wall of Hanuman para The Buffalo grazing near line might have come in directly contact with this stay wire &amp; got electrocuted. </t>
  </si>
  <si>
    <t>NORMAL BENT POLE HAVE BEEN STARIGHTENDED AND UNNECESSARY STAY WIRE HAVE REMOVED ALSO PROPER JOINTS PROVIDED ON LT AB CABLE</t>
  </si>
  <si>
    <t>Aslali Rural</t>
  </si>
  <si>
    <t>Satishbhai Girvarbhai Sharma</t>
  </si>
  <si>
    <t>The information received from  aslali police station on dated 10.09.2025 at arround 8 am in morning that  electrical accident occurred shop no 7 Shivam tredars, narnarayan estate aslali , Two persons had come to the shop  to purchase an aluminium strip with an aluminium strip one of them victim  whose height is about 6 ft was coming out from shop (with a 12 foot long aluminium strip) the victim who slipped  on ground due to ruf concrete and he  lost his body balance and due to this  aluminium strip swing in air &amp; came in contect with 11 kv ht line passing in front of the shop and the victim got an electrocuted fall on the ground.the user of this shop has repaired the floor fill mati puran in front of shop entry from main road to shop about 7 ft  at this site safety  notice issued against this party came forward with application for rasing of line and bareja ugvcl office  issued Estimate  but still not paid so according to site  due to shop owner careless behaviour towards safety leads  to accident .</t>
  </si>
  <si>
    <t>Sanand (Laypura) Rural</t>
  </si>
  <si>
    <t>Chandreshkumar P Shah</t>
  </si>
  <si>
    <t xml:space="preserve">Today the program for Charging of Transformer of 11 KV KBG feeder in Underground network was arranged at Sanand 1 sub division with TMS Bopal and Sanand 1 staff. After reaching at First location Supervisor of Sanand-1 sdn cut the switch of overhead network and instruct TMS Team to work on Streetlight Transformer to cut jumper from overhead network and give jumper to UG network without isolating the UG network. TMS team have done earthing on overhead network and victim climed on TC and try to move UG cable at that time he came in to contact with live part of UG cable(Outdoor kit joints )and got electrocuted.After that the staff informed to JE TMS and DE Sanand 1, who took the victim to Munikrupa charitable trust hospital for primary treatment and thereafter he is admitted to Krishna Shalby multi Speciality Hospital -Ghuma for further treatment. There is no tripping recorded on 11 KV KBG feeder at Sanand S/s , only the entry of power made off by staff is available in log book records. At present the victim condition is stable and under observation for 72 hrs </t>
  </si>
  <si>
    <t>Show cause notice issue to HK Chavda, ALM vide letter no.UGVCL/Sanad--1/Tech/Confi./56 dtd.10.09.25</t>
  </si>
  <si>
    <t>Sabarmati , Sabarmati,  Vinzol</t>
  </si>
  <si>
    <t>Hathijan Rural</t>
  </si>
  <si>
    <t>Paresh A Bamaniya</t>
  </si>
  <si>
    <t>According to the oral report received from supervisor Shri Paresh a bamaniya was allotted work of dismantling shackle point for underground cable work and at that time he got induction( possibly from HT connection imperio hospitality still under inspection) due to that he fell down from the shackle pole, he is preliminary admitted to nearby shreeji hospital and he is stable presently having back injury due to he fallen from pole. And he is under treatment.</t>
  </si>
  <si>
    <t xml:space="preserve"> LINE CONVERTED INTO OVERHEAD TO UNDERGROUNG.</t>
  </si>
  <si>
    <t>Sabarmati , Bavla,  Dholka T</t>
  </si>
  <si>
    <t>Dholka Rural</t>
  </si>
  <si>
    <t>Bobi Bhupsinh Adivasi</t>
  </si>
  <si>
    <t>On 10.09.2025 at around 03:00 am, one outsider youth namely Shri Bobi Bhupsinh Adivasi (Age 17) along with four others was sleeping on top of a container truck parked near Sarswati School, Dholka. Out of them, the victim woke up during the night for attending nature’s call and in the process came in accidental direct contact with live 11 kV Asarva feeder passing above the container. Due to electric shock, the victim immediately became unconscious. Two other persons sleeping on the container also experienced mild shock. The victim was brought down by his companions and call 108 ambulance, where he was declared dead.</t>
  </si>
  <si>
    <t>Rabari Nikeshbhai Karshanbhai</t>
  </si>
  <si>
    <t xml:space="preserve"> Due To Cyclone On Dated 5.5.25 There Was Heavy Rainfall Along With Wind Observed In Our Area Dholka. Because Of Heavy Wind The Service Wire Of Indus Tower Broken And Fell To The Ground, Comming Into Contact With Water Accumulated Nearby Area. This Caused Back Current Flow In Netural Wire,Leading To The Electrocution Of The Animal Near The Fencing Of Juni Sak Market TC ,</t>
  </si>
  <si>
    <t>Rectified The Service Wire</t>
  </si>
  <si>
    <t>Nayka Rural</t>
  </si>
  <si>
    <t xml:space="preserve">Dipak Indrajeet Yadav </t>
  </si>
  <si>
    <t>While inspecting the place where incident occur during loading and unloading material in Dyeing Machine while operating cart lorry somehow shifting of lorry due to hardly collided with machine. Due to this flexible wire conductor between them insulation got broken and lorry touches the live part of flexible wire and person carrying the lorry got an electrocuted fall on ground. Detail investigation is under process</t>
  </si>
  <si>
    <t xml:space="preserve">Sabarmati , Sabarmati,  Kathwada </t>
  </si>
  <si>
    <t>Kathwada  Urban</t>
  </si>
  <si>
    <t>Dhirsinh Arjunsinh Solanki</t>
  </si>
  <si>
    <t xml:space="preserve">As per eye witness statement,While Victim was coming down from the gentry after jumpering of 11kv Tribhuvan Ind feeder, his foot slipped from the psc pole about 8feet height from the ground and he fell straight to the ground. He suffered from contusion in right wrist &amp; also swelling on his right wrist. The victim was taken to shalby hospital,naroda where x-ray showed a creck in right wrist. </t>
  </si>
  <si>
    <t xml:space="preserve"> Staff Informed To Take Necessary Care While Climbing Up And Down From Pole</t>
  </si>
  <si>
    <t xml:space="preserve">Sunilkumar  Birendra Singh </t>
  </si>
  <si>
    <t>While inspecting the place where incident occur during Internal Maintenance while Replacement of LED halogen light from standing on crane Somehow touches the live part of flexible wire and person got an electrocuted and died while carrying to hospital. Detail investigation is under process. Police punchnama and pm report awaited.</t>
  </si>
  <si>
    <t>Mandali Rural</t>
  </si>
  <si>
    <t>1.Maheto Abhimanyu Shambhuprasad (MP)
2.Amit Balram Arya (Bihar)
3.Dipak Ashok Chaudhari
4.Mitranjan Dharmendra Chauhan
5.Rahul Rajkumar Patel
6.Rahul Baristar Chauhan
7.Manoj Lalanbhai Rajbhar
8.Bithisidh Sanjaybhai Chaudhari</t>
  </si>
  <si>
    <t>FH-NFH O</t>
  </si>
  <si>
    <t>On Dated 14.09.2025 around Aprrox 3:00 PM in Fab hind india Pvt limited at Mandali village 2 victim were sat in crane and suddenly crane became uncontrolled and move toward the 11 KV M.b IND Feeder line which is passing in front side of company and to stop the crane some other victims also Ran towards the crane and the front part of crane Came in induction zone of 11 KV line and all victims were electrocuted and victim 1 and 2 dead and victim 3 to 8 are injured and hospitalized.Vertical Distance of 11 kv line is as per CEA safety regulation 2010.</t>
  </si>
  <si>
    <t>Dashela Rural</t>
  </si>
  <si>
    <t>Bharatbhai Karan bhai Desai</t>
  </si>
  <si>
    <t>Victims Animal go to near TC center (inside of fancing) from there courtyard and become accident with touch the electric  fuse wire and accident occurred.</t>
  </si>
  <si>
    <t xml:space="preserve"> LTDB PROVIDED</t>
  </si>
  <si>
    <t>Zanu Rural</t>
  </si>
  <si>
    <t xml:space="preserve">1) Prahladbhai Bababhai Chunara 
2) Buffalo of Smt. Rekhaben Ramsangbhai Solanki
</t>
  </si>
  <si>
    <t>FH-FA O</t>
  </si>
  <si>
    <t>As per eye witness statement and site visit, Buffalo was gracing on minor canal near farm of Dineshbhai Mangaldas Patel. 11 kv Pasunj Ag line passing over minor canal. Minor canal is on height from farm approx 5 mtrs. Vertical distance of 11 kv line from ground level of minor canal is approx. 3 mtr. and vertical distance of same line ground level of farm is approx 8 mtrs. While Gracing, buffalo passing over minor canal. Shri Prahladbhai Babubhai Chunara tries to escape Buffalo from Canal as Canal on height and 11 Kv Pasunj HT line crossing from it. Suddenly Buffalo and Shri Prahladbhai Babubhai Chunara both came in contact with 11 Kv live wire and got electrocuted. Nearby people took him to Singarava hospital and on duty doctor declared him dead.Buffalo also dead and fallen on ground.</t>
  </si>
  <si>
    <t>While attending 11 kv raysan AG pf ,during line petroling,it was found that buffello horn was stuck with 11kv raysan ag line. Due to land pouring,line clearance was not enough and due to that buffello got in contact with line and got electrocuted and died. TT from 15:35 to 15:40 and SF from 15:40 to 16:00 was recorded at bhat ss in raysan ag line.</t>
  </si>
  <si>
    <t>Sabarmati , Kalol,  Chhatral</t>
  </si>
  <si>
    <t>Rajpur Rural</t>
  </si>
  <si>
    <t>Ashokbhai B Vaghela( EA)</t>
  </si>
  <si>
    <t xml:space="preserve"> As per program prepared on dt 17-09-2025 evening for dtd 18-09-2025, program of 11 kv Core (ind) feeder Maintenance is given to line inspector, line man, shri A B Vaghela ( victim) and other 5 nos of Electrical assistants of Chhatral sdn. Line clear permit of 11 kv core (ind) feeder was taken by L. I and at SS cable box gantry three conductors were shorted and line earthed. During Maintenance period victim climbed on Loction no -4 of 11 kv Ambuja (ind) feeder live line pole instead of 11 KV core ( ind) line double pole structure loacted approximately 12 meters away from pole were the victim climbed on the pole of Ambuja feeder. On both the line poles feeder name and loction no are clearly mentioned but victim climbed on 11KV Ambuja feeder live line instead of 11 KV core feeder line and get electric shock by direct contact or due to induction and fallen on ground. Primary treatment like CPR given by present co - employee and victim shifted to Shrddha hospital at kalol for further treatment.</t>
  </si>
  <si>
    <t>Disciplinary action will be taken</t>
  </si>
  <si>
    <t>Vanpardi Rural</t>
  </si>
  <si>
    <t>Thakor Vinodji Khushalji</t>
  </si>
  <si>
    <t xml:space="preserve">As per preliminay information ON DATED 21.09.2025 &amp; at about 05.30 AM Buffalo was grazing near accident place. on 11 KV Nayakpura Ag and LT line of 11 kV varmor JGY line which is pass near the house of thakor jayantiji bachuji, vanparadi. The Buffalo grazing near line might have come in directly contact with earthig wire of wire of location No 363/6 (11 KV Nayakpura Ag) &amp; got electrocuted. </t>
  </si>
  <si>
    <t xml:space="preserve"> RECTIFY OF LT ABC CABLE AND HT SIDE CHEKED OF 11 KV NAYAKPURA GA FEEDER TOO</t>
  </si>
  <si>
    <t xml:space="preserve">Pateliya Manharbhai Adabhai </t>
  </si>
  <si>
    <t>On dated 26/09/2025 victim ( a labour working for erection gang shri r b patel) working at village trent ta:-   for erection of new ht live for agriculture connection purpose r/o patel hasmukh bhai natvarbhai with gang leader of r b patel and r p jadav ea mandal ugvcl, the lc taken by r p jadav of odki ag feeder, proper local earthing done by him even though during the pin binding of tap pole induction occurs to victim burn on thumb, no medical treatment required and victim is totally fine,</t>
  </si>
  <si>
    <t>Necessary binstruction given to Contractor</t>
  </si>
  <si>
    <t>Year 2025-26 (July-25 to Sept.-25)</t>
  </si>
  <si>
    <t>Losses in 11 KV System and Connected Equipment</t>
  </si>
  <si>
    <t>Cummulative</t>
  </si>
  <si>
    <t>i</t>
  </si>
  <si>
    <t>Energy Delivered into EHT / 11 KV and LT Distribution System from EHT / 11 KV SS (Mus)</t>
  </si>
  <si>
    <t>Sent Total</t>
  </si>
  <si>
    <t>ii</t>
  </si>
  <si>
    <t>Energy Sold (Billed) EHT direct sales (Mus)</t>
  </si>
  <si>
    <t>Sold EHT</t>
  </si>
  <si>
    <t>iii</t>
  </si>
  <si>
    <t>Energy Sold (Billed) in the 11 KV LT system (Mus)</t>
  </si>
  <si>
    <t>C</t>
  </si>
  <si>
    <t>Sold Exl. EHT</t>
  </si>
  <si>
    <t>iv</t>
  </si>
  <si>
    <t>Total Sales (Mus)</t>
  </si>
  <si>
    <t>(B+C)</t>
  </si>
  <si>
    <t>Sold Total</t>
  </si>
  <si>
    <t>v</t>
  </si>
  <si>
    <t>Losses (Mus)</t>
  </si>
  <si>
    <t>{(A) - (B+C)}</t>
  </si>
  <si>
    <t>vi</t>
  </si>
  <si>
    <t>% Losses</t>
  </si>
  <si>
    <t>{(A) - (B+C)} X 100 / (A)</t>
  </si>
  <si>
    <t xml:space="preserve">Performance SoP 014 - System Losses at EHT / 11 KV and below     </t>
  </si>
  <si>
    <t>Year 2025-26 (April-25 to Sept.-25)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</si>
</sst>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quot;$&quot;* #,##0.00_);_(&quot;$&quot;* \(#,##0.00\);_(&quot;$&quot;* &quot;-&quot;??_);_(@_)"/>
    <numFmt numFmtId="165" formatCode="[h]:mm"/>
    <numFmt numFmtId="166" formatCode="\$#,##0_);&quot;($&quot;#,##0\)"/>
    <numFmt numFmtId="167" formatCode="\$#,##0.00;[Red]&quot;-$&quot;#,##0.00"/>
    <numFmt numFmtId="168" formatCode="_ * #,##0_ ;_ * \-#,##0_ ;_ * \-_ ;_ @_ "/>
    <numFmt numFmtId="169" formatCode="_ * #,##0.00_ ;_ * \-#,##0.00_ ;_ * \-??_ ;_ @_ "/>
    <numFmt numFmtId="170" formatCode="_-* #,##0.00&quot; €&quot;_-;\-* #,##0.00&quot; €&quot;_-;_-* \-??&quot; €&quot;_-;_-@_-"/>
    <numFmt numFmtId="171" formatCode="_-* #,##0\ _F_-;\-* #,##0\ _F_-;_-* &quot;- &quot;_F_-;_-@_-"/>
    <numFmt numFmtId="172" formatCode="_-* #,##0.00\ _F_-;\-* #,##0.00\ _F_-;_-* \-??\ _F_-;_-@_-"/>
    <numFmt numFmtId="173" formatCode="#,##0.00000000;[Red]\-#,##0.00000000"/>
    <numFmt numFmtId="174" formatCode="_ &quot;Fr. &quot;* #,##0_ ;_ &quot;Fr. &quot;* \-#,##0_ ;_ &quot;Fr. &quot;* \-_ ;_ @_ "/>
    <numFmt numFmtId="175" formatCode="_ &quot;Fr. &quot;* #,##0.00_ ;_ &quot;Fr. &quot;* \-#,##0.00_ ;_ &quot;Fr. &quot;* \-??_ ;_ @_ "/>
    <numFmt numFmtId="176" formatCode="_-\$* #,##0_-;&quot;-$&quot;* #,##0_-;_-\$* \-_-;_-@_-"/>
    <numFmt numFmtId="177" formatCode="_-\$* #,##0.00_-;&quot;-$&quot;* #,##0.00_-;_-\$* \-??_-;_-@_-"/>
    <numFmt numFmtId="178" formatCode="\\#,##0.00;[Red]&quot;\-&quot;#,##0.00"/>
    <numFmt numFmtId="179" formatCode="\\#,##0;[Red]&quot;\-&quot;#,##0"/>
    <numFmt numFmtId="180" formatCode="0.000"/>
  </numFmts>
  <fonts count="7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sz val="8"/>
      <name val="Arial"/>
      <family val="2"/>
    </font>
    <font>
      <b/>
      <sz val="11"/>
      <name val="Arial"/>
      <family val="2"/>
    </font>
    <font>
      <b/>
      <sz val="12"/>
      <name val="Arial"/>
      <family val="2"/>
    </font>
    <font>
      <b/>
      <sz val="16"/>
      <name val="Arial"/>
      <family val="2"/>
    </font>
    <font>
      <b/>
      <u/>
      <sz val="11"/>
      <name val="Arial"/>
      <family val="2"/>
    </font>
    <font>
      <b/>
      <u/>
      <sz val="12"/>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u/>
      <sz val="10"/>
      <name val="Arial"/>
      <family val="2"/>
    </font>
    <font>
      <sz val="12"/>
      <name val="Arial"/>
      <family val="2"/>
    </font>
    <font>
      <b/>
      <sz val="14"/>
      <name val="Arial"/>
      <family val="2"/>
    </font>
    <font>
      <sz val="10"/>
      <name val="Arial"/>
      <family val="2"/>
    </font>
    <font>
      <sz val="11"/>
      <name val="‚l‚r ‚oƒSƒVƒbƒN"/>
      <family val="3"/>
      <charset val="128"/>
    </font>
    <font>
      <sz val="7"/>
      <name val="Helv"/>
    </font>
    <font>
      <b/>
      <sz val="10"/>
      <name val="MS Sans Serif"/>
      <family val="2"/>
    </font>
    <font>
      <sz val="12"/>
      <name val="¹UAAA¼"/>
      <family val="3"/>
      <charset val="129"/>
    </font>
    <font>
      <sz val="10"/>
      <name val="Courier New"/>
      <family val="3"/>
    </font>
    <font>
      <sz val="7"/>
      <color indexed="10"/>
      <name val="Helv"/>
    </font>
    <font>
      <sz val="12"/>
      <name val="뼻뮝"/>
      <family val="1"/>
      <charset val="129"/>
    </font>
    <font>
      <sz val="10"/>
      <name val="굴림체"/>
      <family val="3"/>
      <charset val="129"/>
    </font>
    <font>
      <b/>
      <i/>
      <sz val="12"/>
      <name val="Arial"/>
      <family val="2"/>
    </font>
    <font>
      <sz val="10"/>
      <name val="Arial"/>
      <family val="2"/>
    </font>
    <font>
      <b/>
      <u/>
      <sz val="14"/>
      <name val="Arial"/>
      <family val="2"/>
    </font>
    <font>
      <b/>
      <sz val="13"/>
      <name val="Arial"/>
      <family val="2"/>
    </font>
    <font>
      <b/>
      <u/>
      <sz val="13"/>
      <name val="Arial"/>
      <family val="2"/>
    </font>
    <font>
      <b/>
      <sz val="20"/>
      <name val="Arial"/>
      <family val="2"/>
    </font>
    <font>
      <b/>
      <sz val="22"/>
      <name val="Arial"/>
      <family val="2"/>
    </font>
    <font>
      <b/>
      <sz val="24"/>
      <name val="Arial"/>
      <family val="2"/>
    </font>
    <font>
      <sz val="7"/>
      <name val="Helv"/>
      <family val="2"/>
    </font>
    <font>
      <b/>
      <sz val="18"/>
      <name val="Arial"/>
      <family val="2"/>
    </font>
    <font>
      <sz val="7"/>
      <color indexed="10"/>
      <name val="Helv"/>
      <family val="2"/>
    </font>
    <font>
      <sz val="10"/>
      <name val="Arial"/>
    </font>
    <font>
      <sz val="16"/>
      <name val="Arial"/>
      <family val="2"/>
    </font>
    <font>
      <b/>
      <sz val="18"/>
      <color theme="1"/>
      <name val="Calibri"/>
      <family val="2"/>
      <scheme val="minor"/>
    </font>
    <font>
      <sz val="18"/>
      <color theme="1"/>
      <name val="Calibri"/>
      <family val="2"/>
      <scheme val="minor"/>
    </font>
    <font>
      <sz val="18"/>
      <name val="Calibri"/>
      <family val="2"/>
      <scheme val="minor"/>
    </font>
    <font>
      <sz val="26"/>
      <name val="Arial"/>
      <family val="2"/>
    </font>
    <font>
      <b/>
      <sz val="15"/>
      <name val="Arial"/>
      <family val="2"/>
    </font>
    <font>
      <sz val="15"/>
      <name val="Arial"/>
      <family val="2"/>
    </font>
    <font>
      <sz val="13"/>
      <name val="Arial"/>
      <family val="2"/>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31"/>
      </patternFill>
    </fill>
    <fill>
      <patternFill patternType="solid">
        <fgColor indexed="26"/>
        <bgColor indexed="9"/>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57">
    <border>
      <left/>
      <right/>
      <top/>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double">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582">
    <xf numFmtId="0" fontId="0" fillId="0" borderId="0">
      <alignment vertical="top"/>
    </xf>
    <xf numFmtId="0" fontId="32" fillId="0" borderId="0"/>
    <xf numFmtId="0" fontId="32" fillId="0" borderId="0"/>
    <xf numFmtId="0" fontId="32" fillId="0" borderId="0"/>
    <xf numFmtId="0" fontId="32" fillId="0" borderId="0"/>
    <xf numFmtId="0" fontId="51" fillId="0" borderId="0"/>
    <xf numFmtId="0" fontId="42"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41" fillId="0" borderId="0" applyFill="0" applyBorder="0" applyAlignment="0" applyProtection="0"/>
    <xf numFmtId="0" fontId="41" fillId="0" borderId="0" applyFill="0" applyBorder="0" applyAlignment="0" applyProtection="0"/>
    <xf numFmtId="0" fontId="41" fillId="0" borderId="0" applyFill="0" applyBorder="0" applyAlignment="0" applyProtection="0"/>
    <xf numFmtId="0" fontId="41" fillId="0" borderId="0" applyFill="0" applyBorder="0" applyAlignment="0" applyProtection="0"/>
    <xf numFmtId="0" fontId="21" fillId="3" borderId="0" applyNumberFormat="0" applyBorder="0" applyAlignment="0" applyProtection="0"/>
    <xf numFmtId="3" fontId="43" fillId="0" borderId="0"/>
    <xf numFmtId="166" fontId="44" fillId="0" borderId="1" applyAlignment="0" applyProtection="0"/>
    <xf numFmtId="0" fontId="45" fillId="0" borderId="0"/>
    <xf numFmtId="0" fontId="45" fillId="0" borderId="0"/>
    <xf numFmtId="0" fontId="22" fillId="20" borderId="2" applyNumberFormat="0" applyAlignment="0" applyProtection="0"/>
    <xf numFmtId="0" fontId="23" fillId="21" borderId="3" applyNumberFormat="0" applyAlignment="0" applyProtection="0"/>
    <xf numFmtId="3" fontId="41" fillId="0" borderId="0" applyFill="0" applyBorder="0" applyAlignment="0" applyProtection="0"/>
    <xf numFmtId="3" fontId="32" fillId="0" borderId="0" applyFill="0" applyBorder="0" applyAlignment="0" applyProtection="0"/>
    <xf numFmtId="3" fontId="32" fillId="0" borderId="0" applyFill="0" applyBorder="0" applyAlignment="0" applyProtection="0"/>
    <xf numFmtId="167" fontId="41" fillId="0" borderId="0" applyFill="0" applyBorder="0" applyAlignment="0" applyProtection="0"/>
    <xf numFmtId="167" fontId="32" fillId="0" borderId="0" applyFill="0" applyBorder="0" applyAlignment="0" applyProtection="0"/>
    <xf numFmtId="167" fontId="32" fillId="0" borderId="0" applyFill="0" applyBorder="0" applyAlignment="0" applyProtection="0"/>
    <xf numFmtId="0" fontId="41" fillId="0" borderId="0" applyFill="0" applyBorder="0" applyAlignment="0" applyProtection="0"/>
    <xf numFmtId="0" fontId="32" fillId="0" borderId="0" applyFill="0" applyBorder="0" applyAlignment="0" applyProtection="0"/>
    <xf numFmtId="0" fontId="32" fillId="0" borderId="0" applyFill="0" applyBorder="0" applyAlignment="0" applyProtection="0"/>
    <xf numFmtId="168" fontId="41" fillId="0" borderId="0" applyFill="0" applyBorder="0" applyAlignment="0" applyProtection="0"/>
    <xf numFmtId="169" fontId="41" fillId="0" borderId="0" applyFill="0" applyBorder="0" applyAlignment="0" applyProtection="0"/>
    <xf numFmtId="170" fontId="41" fillId="0" borderId="0" applyFill="0" applyBorder="0" applyAlignment="0" applyProtection="0"/>
    <xf numFmtId="170" fontId="32" fillId="0" borderId="0" applyFill="0" applyBorder="0" applyAlignment="0" applyProtection="0"/>
    <xf numFmtId="170" fontId="32" fillId="0" borderId="0" applyFill="0" applyBorder="0" applyAlignment="0" applyProtection="0"/>
    <xf numFmtId="0" fontId="24" fillId="0" borderId="0" applyNumberFormat="0" applyFill="0" applyBorder="0" applyAlignment="0" applyProtection="0"/>
    <xf numFmtId="2" fontId="41"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0" fontId="25" fillId="4"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7" borderId="2" applyNumberFormat="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30" fillId="0" borderId="7" applyNumberFormat="0" applyFill="0" applyAlignment="0" applyProtection="0"/>
    <xf numFmtId="171" fontId="41" fillId="0" borderId="0" applyFill="0" applyBorder="0" applyAlignment="0" applyProtection="0"/>
    <xf numFmtId="172" fontId="41" fillId="0" borderId="0" applyFill="0" applyBorder="0" applyAlignment="0" applyProtection="0"/>
    <xf numFmtId="0" fontId="31" fillId="24" borderId="0" applyNumberFormat="0" applyBorder="0" applyAlignment="0" applyProtection="0"/>
    <xf numFmtId="0" fontId="46" fillId="0" borderId="0"/>
    <xf numFmtId="173" fontId="41" fillId="0" borderId="0"/>
    <xf numFmtId="173" fontId="32" fillId="0" borderId="0"/>
    <xf numFmtId="173" fontId="32" fillId="0" borderId="0"/>
    <xf numFmtId="0" fontId="10" fillId="0" borderId="0"/>
    <xf numFmtId="0" fontId="37" fillId="0" borderId="0"/>
    <xf numFmtId="0" fontId="32" fillId="0" borderId="0"/>
    <xf numFmtId="0" fontId="32" fillId="0" borderId="0"/>
    <xf numFmtId="0" fontId="32"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xf numFmtId="0" fontId="32" fillId="0" borderId="0">
      <alignment vertical="top"/>
    </xf>
    <xf numFmtId="0" fontId="41" fillId="0" borderId="0"/>
    <xf numFmtId="0" fontId="32" fillId="25" borderId="8" applyNumberFormat="0" applyFont="0" applyAlignment="0" applyProtection="0"/>
    <xf numFmtId="0" fontId="33" fillId="20" borderId="9" applyNumberFormat="0" applyAlignment="0" applyProtection="0"/>
    <xf numFmtId="10" fontId="41" fillId="0" borderId="0" applyFill="0" applyBorder="0" applyAlignment="0" applyProtection="0"/>
    <xf numFmtId="10" fontId="32" fillId="0" borderId="0" applyFill="0" applyBorder="0" applyAlignment="0" applyProtection="0"/>
    <xf numFmtId="10" fontId="32" fillId="0" borderId="0" applyFill="0" applyBorder="0" applyAlignment="0" applyProtection="0"/>
    <xf numFmtId="3" fontId="47" fillId="0" borderId="0"/>
    <xf numFmtId="0" fontId="41" fillId="0" borderId="0"/>
    <xf numFmtId="0" fontId="32" fillId="0" borderId="0"/>
    <xf numFmtId="0" fontId="32" fillId="0" borderId="0"/>
    <xf numFmtId="0" fontId="34" fillId="0" borderId="0" applyNumberFormat="0" applyFill="0" applyBorder="0" applyAlignment="0" applyProtection="0"/>
    <xf numFmtId="0" fontId="35" fillId="0" borderId="10" applyNumberFormat="0" applyFill="0" applyAlignment="0" applyProtection="0"/>
    <xf numFmtId="174" fontId="41" fillId="0" borderId="0" applyFill="0" applyBorder="0" applyAlignment="0" applyProtection="0"/>
    <xf numFmtId="175" fontId="41" fillId="0" borderId="0" applyFill="0" applyBorder="0" applyAlignment="0" applyProtection="0"/>
    <xf numFmtId="0" fontId="36" fillId="0" borderId="0" applyNumberFormat="0" applyFill="0" applyBorder="0" applyAlignment="0" applyProtection="0"/>
    <xf numFmtId="40" fontId="41" fillId="0" borderId="0" applyFill="0" applyBorder="0" applyAlignment="0" applyProtection="0"/>
    <xf numFmtId="38" fontId="41" fillId="0" borderId="0" applyFill="0" applyBorder="0" applyAlignment="0" applyProtection="0"/>
    <xf numFmtId="0" fontId="41" fillId="0" borderId="0" applyFill="0" applyBorder="0" applyAlignment="0" applyProtection="0"/>
    <xf numFmtId="0" fontId="41" fillId="0" borderId="0" applyFill="0" applyBorder="0" applyAlignment="0" applyProtection="0"/>
    <xf numFmtId="10" fontId="41" fillId="0" borderId="0" applyFill="0" applyBorder="0" applyAlignment="0" applyProtection="0"/>
    <xf numFmtId="0" fontId="48" fillId="0" borderId="0"/>
    <xf numFmtId="176" fontId="41" fillId="0" borderId="0" applyFill="0" applyBorder="0" applyAlignment="0" applyProtection="0"/>
    <xf numFmtId="177" fontId="41" fillId="0" borderId="0" applyFill="0" applyBorder="0" applyAlignment="0" applyProtection="0"/>
    <xf numFmtId="178" fontId="41" fillId="0" borderId="0" applyFill="0" applyBorder="0" applyAlignment="0" applyProtection="0"/>
    <xf numFmtId="179" fontId="41" fillId="0" borderId="0" applyFill="0" applyBorder="0" applyAlignment="0" applyProtection="0"/>
    <xf numFmtId="0" fontId="49" fillId="0" borderId="0"/>
    <xf numFmtId="0" fontId="10" fillId="0" borderId="0"/>
    <xf numFmtId="0" fontId="10" fillId="0" borderId="0"/>
    <xf numFmtId="10" fontId="32" fillId="0" borderId="0" applyFill="0" applyBorder="0" applyAlignment="0" applyProtection="0"/>
    <xf numFmtId="0" fontId="10" fillId="0" borderId="0"/>
    <xf numFmtId="0" fontId="10" fillId="0" borderId="0"/>
    <xf numFmtId="0" fontId="32" fillId="0" borderId="0"/>
    <xf numFmtId="0" fontId="32" fillId="0" borderId="0"/>
    <xf numFmtId="10" fontId="32" fillId="0" borderId="0" applyFill="0" applyBorder="0" applyAlignment="0" applyProtection="0"/>
    <xf numFmtId="0" fontId="10" fillId="0" borderId="0"/>
    <xf numFmtId="3" fontId="32" fillId="0" borderId="0" applyFill="0" applyBorder="0" applyAlignment="0" applyProtection="0"/>
    <xf numFmtId="167" fontId="32" fillId="0" borderId="0" applyFill="0" applyBorder="0" applyAlignment="0" applyProtection="0"/>
    <xf numFmtId="0" fontId="32" fillId="0" borderId="0" applyFill="0" applyBorder="0" applyAlignment="0" applyProtection="0"/>
    <xf numFmtId="170" fontId="32" fillId="0" borderId="0" applyFill="0" applyBorder="0" applyAlignment="0" applyProtection="0"/>
    <xf numFmtId="2" fontId="32" fillId="0" borderId="0" applyFill="0" applyBorder="0" applyAlignment="0" applyProtection="0"/>
    <xf numFmtId="0" fontId="32" fillId="0" borderId="0"/>
    <xf numFmtId="0" fontId="32" fillId="0" borderId="0"/>
    <xf numFmtId="173" fontId="32" fillId="0" borderId="0"/>
    <xf numFmtId="0" fontId="32" fillId="0" borderId="0"/>
    <xf numFmtId="0" fontId="32" fillId="0" borderId="0"/>
    <xf numFmtId="0" fontId="32" fillId="0" borderId="0"/>
    <xf numFmtId="0" fontId="32" fillId="0" borderId="0">
      <alignment vertical="top"/>
    </xf>
    <xf numFmtId="0" fontId="32" fillId="0" borderId="0"/>
    <xf numFmtId="10" fontId="32" fillId="0" borderId="0" applyFill="0" applyBorder="0" applyAlignment="0" applyProtection="0"/>
    <xf numFmtId="0" fontId="10" fillId="0" borderId="0"/>
    <xf numFmtId="0" fontId="32" fillId="0" borderId="0"/>
    <xf numFmtId="0" fontId="32" fillId="0" borderId="0"/>
    <xf numFmtId="0" fontId="32" fillId="0" borderId="0">
      <alignment vertical="top"/>
    </xf>
    <xf numFmtId="0" fontId="32" fillId="0" borderId="0"/>
    <xf numFmtId="0" fontId="32" fillId="0" borderId="0">
      <alignment vertical="top"/>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alignment vertical="top"/>
    </xf>
    <xf numFmtId="0" fontId="32" fillId="0" borderId="0"/>
    <xf numFmtId="0" fontId="32" fillId="0" borderId="0"/>
    <xf numFmtId="0" fontId="32" fillId="0" borderId="0"/>
    <xf numFmtId="0" fontId="32" fillId="0" borderId="0"/>
    <xf numFmtId="0" fontId="32" fillId="0" borderId="0">
      <alignment vertical="top"/>
    </xf>
    <xf numFmtId="0" fontId="32" fillId="0" borderId="0"/>
    <xf numFmtId="0" fontId="32" fillId="0" borderId="0">
      <alignment vertical="top"/>
    </xf>
    <xf numFmtId="3" fontId="32" fillId="0" borderId="0" applyFill="0" applyBorder="0" applyAlignment="0" applyProtection="0"/>
    <xf numFmtId="167" fontId="32" fillId="0" borderId="0" applyFill="0" applyBorder="0" applyAlignment="0" applyProtection="0"/>
    <xf numFmtId="0" fontId="32" fillId="0" borderId="0" applyFill="0" applyBorder="0" applyAlignment="0" applyProtection="0"/>
    <xf numFmtId="170" fontId="32" fillId="0" borderId="0" applyFill="0" applyBorder="0" applyAlignment="0" applyProtection="0"/>
    <xf numFmtId="2" fontId="32" fillId="0" borderId="0" applyFill="0" applyBorder="0" applyAlignment="0" applyProtection="0"/>
    <xf numFmtId="0" fontId="32" fillId="0" borderId="0"/>
    <xf numFmtId="0" fontId="32" fillId="0" borderId="0"/>
    <xf numFmtId="173" fontId="32" fillId="0" borderId="0"/>
    <xf numFmtId="0" fontId="32" fillId="0" borderId="0"/>
    <xf numFmtId="0" fontId="32" fillId="0" borderId="0"/>
    <xf numFmtId="173" fontId="32" fillId="0" borderId="0"/>
    <xf numFmtId="0" fontId="32" fillId="0" borderId="0"/>
    <xf numFmtId="0" fontId="32" fillId="0" borderId="0"/>
    <xf numFmtId="10" fontId="32" fillId="0" borderId="0" applyFill="0" applyBorder="0" applyAlignment="0" applyProtection="0"/>
    <xf numFmtId="0" fontId="10" fillId="0" borderId="0"/>
    <xf numFmtId="0" fontId="32" fillId="0" borderId="0"/>
    <xf numFmtId="0" fontId="32" fillId="0" borderId="0"/>
    <xf numFmtId="0" fontId="32" fillId="0" borderId="0"/>
    <xf numFmtId="0" fontId="10" fillId="0" borderId="0"/>
    <xf numFmtId="170" fontId="32" fillId="0" borderId="0" applyFill="0" applyBorder="0" applyAlignment="0" applyProtection="0"/>
    <xf numFmtId="0" fontId="32" fillId="0" borderId="0"/>
    <xf numFmtId="173" fontId="32" fillId="0" borderId="0"/>
    <xf numFmtId="167" fontId="32" fillId="0" borderId="0" applyFill="0" applyBorder="0" applyAlignment="0" applyProtection="0"/>
    <xf numFmtId="0" fontId="32" fillId="0" borderId="0" applyFill="0" applyBorder="0" applyAlignment="0" applyProtection="0"/>
    <xf numFmtId="3" fontId="32" fillId="0" borderId="0" applyFill="0" applyBorder="0" applyAlignment="0" applyProtection="0"/>
    <xf numFmtId="0" fontId="32" fillId="0" borderId="0"/>
    <xf numFmtId="2" fontId="32" fillId="0" borderId="0" applyFill="0" applyBorder="0" applyAlignment="0" applyProtection="0"/>
    <xf numFmtId="0" fontId="10" fillId="0" borderId="0"/>
    <xf numFmtId="0" fontId="32" fillId="0" borderId="0"/>
    <xf numFmtId="0" fontId="32" fillId="0" borderId="0"/>
    <xf numFmtId="0" fontId="32" fillId="0" borderId="0" applyFill="0" applyBorder="0" applyAlignment="0" applyProtection="0"/>
    <xf numFmtId="0" fontId="32" fillId="0" borderId="0"/>
    <xf numFmtId="0" fontId="10" fillId="0" borderId="0"/>
    <xf numFmtId="170" fontId="32" fillId="0" borderId="0" applyFill="0" applyBorder="0" applyAlignment="0" applyProtection="0"/>
    <xf numFmtId="0" fontId="32" fillId="0" borderId="0"/>
    <xf numFmtId="173" fontId="32" fillId="0" borderId="0"/>
    <xf numFmtId="167" fontId="32" fillId="0" borderId="0" applyFill="0" applyBorder="0" applyAlignment="0" applyProtection="0"/>
    <xf numFmtId="0" fontId="32" fillId="0" borderId="0" applyFill="0" applyBorder="0" applyAlignment="0" applyProtection="0"/>
    <xf numFmtId="0" fontId="32" fillId="0" borderId="0"/>
    <xf numFmtId="3" fontId="32" fillId="0" borderId="0" applyFill="0" applyBorder="0" applyAlignment="0" applyProtection="0"/>
    <xf numFmtId="10" fontId="32" fillId="0" borderId="0" applyFill="0" applyBorder="0" applyAlignment="0" applyProtection="0"/>
    <xf numFmtId="2" fontId="32" fillId="0" borderId="0" applyFill="0" applyBorder="0" applyAlignment="0" applyProtection="0"/>
    <xf numFmtId="0" fontId="10" fillId="0" borderId="0"/>
    <xf numFmtId="167" fontId="32" fillId="0" borderId="0" applyFill="0" applyBorder="0" applyAlignment="0" applyProtection="0"/>
    <xf numFmtId="2" fontId="32" fillId="0" borderId="0" applyFill="0" applyBorder="0" applyAlignment="0" applyProtection="0"/>
    <xf numFmtId="2" fontId="32" fillId="0" borderId="0" applyFill="0" applyBorder="0" applyAlignment="0" applyProtection="0"/>
    <xf numFmtId="173" fontId="32" fillId="0" borderId="0"/>
    <xf numFmtId="0" fontId="32" fillId="0" borderId="0" applyFill="0" applyBorder="0" applyAlignment="0" applyProtection="0"/>
    <xf numFmtId="173" fontId="32" fillId="0" borderId="0"/>
    <xf numFmtId="2" fontId="32" fillId="0" borderId="0" applyFill="0" applyBorder="0" applyAlignment="0" applyProtection="0"/>
    <xf numFmtId="0" fontId="32" fillId="0" borderId="0"/>
    <xf numFmtId="170" fontId="32" fillId="0" borderId="0" applyFill="0" applyBorder="0" applyAlignment="0" applyProtection="0"/>
    <xf numFmtId="0" fontId="32" fillId="0" borderId="0"/>
    <xf numFmtId="3" fontId="32" fillId="0" borderId="0" applyFill="0" applyBorder="0" applyAlignment="0" applyProtection="0"/>
    <xf numFmtId="170" fontId="32" fillId="0" borderId="0" applyFill="0" applyBorder="0" applyAlignment="0" applyProtection="0"/>
    <xf numFmtId="0" fontId="32" fillId="0" borderId="0"/>
    <xf numFmtId="3" fontId="32" fillId="0" borderId="0" applyFill="0" applyBorder="0" applyAlignment="0" applyProtection="0"/>
    <xf numFmtId="167" fontId="32" fillId="0" borderId="0" applyFill="0" applyBorder="0" applyAlignment="0" applyProtection="0"/>
    <xf numFmtId="170" fontId="32" fillId="0" borderId="0" applyFill="0" applyBorder="0" applyAlignment="0" applyProtection="0"/>
    <xf numFmtId="0" fontId="10" fillId="0" borderId="0"/>
    <xf numFmtId="0" fontId="10" fillId="0" borderId="0"/>
    <xf numFmtId="0" fontId="10" fillId="0" borderId="0"/>
    <xf numFmtId="0" fontId="10" fillId="0" borderId="0"/>
    <xf numFmtId="0" fontId="32" fillId="0" borderId="0"/>
    <xf numFmtId="167" fontId="32" fillId="0" borderId="0" applyFill="0" applyBorder="0" applyAlignment="0" applyProtection="0"/>
    <xf numFmtId="0" fontId="32" fillId="0" borderId="0"/>
    <xf numFmtId="0" fontId="32" fillId="0" borderId="0"/>
    <xf numFmtId="10" fontId="32" fillId="0" borderId="0" applyFill="0" applyBorder="0" applyAlignment="0" applyProtection="0"/>
    <xf numFmtId="0" fontId="32" fillId="0" borderId="0"/>
    <xf numFmtId="3" fontId="32" fillId="0" borderId="0" applyFill="0" applyBorder="0" applyAlignment="0" applyProtection="0"/>
    <xf numFmtId="0" fontId="32" fillId="0" borderId="0"/>
    <xf numFmtId="0" fontId="32" fillId="0" borderId="0" applyFill="0" applyBorder="0" applyAlignment="0" applyProtection="0"/>
    <xf numFmtId="0" fontId="10" fillId="0" borderId="0"/>
    <xf numFmtId="0" fontId="32" fillId="0" borderId="0"/>
    <xf numFmtId="10" fontId="32" fillId="0" borderId="0" applyFill="0" applyBorder="0" applyAlignment="0" applyProtection="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top"/>
    </xf>
    <xf numFmtId="0" fontId="9" fillId="0" borderId="0"/>
    <xf numFmtId="0" fontId="9" fillId="0" borderId="0"/>
    <xf numFmtId="0" fontId="10" fillId="0" borderId="0"/>
    <xf numFmtId="0" fontId="19" fillId="2" borderId="0" applyNumberFormat="0" applyBorder="0" applyAlignment="0" applyProtection="0"/>
    <xf numFmtId="0" fontId="19" fillId="27" borderId="0" applyNumberFormat="0" applyBorder="0" applyAlignment="0" applyProtection="0"/>
    <xf numFmtId="0" fontId="19" fillId="3" borderId="0" applyNumberFormat="0" applyBorder="0" applyAlignment="0" applyProtection="0"/>
    <xf numFmtId="0" fontId="19" fillId="28" borderId="0" applyNumberFormat="0" applyBorder="0" applyAlignment="0" applyProtection="0"/>
    <xf numFmtId="0" fontId="19" fillId="4" borderId="0" applyNumberFormat="0" applyBorder="0" applyAlignment="0" applyProtection="0"/>
    <xf numFmtId="0" fontId="19" fillId="29" borderId="0" applyNumberFormat="0" applyBorder="0" applyAlignment="0" applyProtection="0"/>
    <xf numFmtId="0" fontId="19" fillId="5" borderId="0" applyNumberFormat="0" applyBorder="0" applyAlignment="0" applyProtection="0"/>
    <xf numFmtId="0" fontId="19" fillId="30" borderId="0" applyNumberFormat="0" applyBorder="0" applyAlignment="0" applyProtection="0"/>
    <xf numFmtId="0" fontId="19" fillId="6" borderId="0" applyNumberFormat="0" applyBorder="0" applyAlignment="0" applyProtection="0"/>
    <xf numFmtId="0" fontId="19" fillId="31" borderId="0" applyNumberFormat="0" applyBorder="0" applyAlignment="0" applyProtection="0"/>
    <xf numFmtId="0" fontId="19" fillId="7" borderId="0" applyNumberFormat="0" applyBorder="0" applyAlignment="0" applyProtection="0"/>
    <xf numFmtId="0" fontId="19" fillId="32" borderId="0" applyNumberFormat="0" applyBorder="0" applyAlignment="0" applyProtection="0"/>
    <xf numFmtId="0" fontId="19" fillId="8" borderId="0" applyNumberFormat="0" applyBorder="0" applyAlignment="0" applyProtection="0"/>
    <xf numFmtId="0" fontId="19" fillId="33" borderId="0" applyNumberFormat="0" applyBorder="0" applyAlignment="0" applyProtection="0"/>
    <xf numFmtId="0" fontId="19" fillId="9" borderId="0" applyNumberFormat="0" applyBorder="0" applyAlignment="0" applyProtection="0"/>
    <xf numFmtId="0" fontId="19" fillId="34" borderId="0" applyNumberFormat="0" applyBorder="0" applyAlignment="0" applyProtection="0"/>
    <xf numFmtId="0" fontId="19" fillId="10" borderId="0" applyNumberFormat="0" applyBorder="0" applyAlignment="0" applyProtection="0"/>
    <xf numFmtId="0" fontId="19" fillId="35" borderId="0" applyNumberFormat="0" applyBorder="0" applyAlignment="0" applyProtection="0"/>
    <xf numFmtId="0" fontId="19" fillId="5" borderId="0" applyNumberFormat="0" applyBorder="0" applyAlignment="0" applyProtection="0"/>
    <xf numFmtId="0" fontId="19" fillId="30" borderId="0" applyNumberFormat="0" applyBorder="0" applyAlignment="0" applyProtection="0"/>
    <xf numFmtId="0" fontId="19" fillId="8" borderId="0" applyNumberFormat="0" applyBorder="0" applyAlignment="0" applyProtection="0"/>
    <xf numFmtId="0" fontId="19" fillId="33" borderId="0" applyNumberFormat="0" applyBorder="0" applyAlignment="0" applyProtection="0"/>
    <xf numFmtId="0" fontId="19" fillId="11" borderId="0" applyNumberFormat="0" applyBorder="0" applyAlignment="0" applyProtection="0"/>
    <xf numFmtId="0" fontId="19" fillId="36" borderId="0" applyNumberFormat="0" applyBorder="0" applyAlignment="0" applyProtection="0"/>
    <xf numFmtId="0" fontId="20" fillId="12" borderId="0" applyNumberFormat="0" applyBorder="0" applyAlignment="0" applyProtection="0"/>
    <xf numFmtId="0" fontId="20" fillId="37" borderId="0" applyNumberFormat="0" applyBorder="0" applyAlignment="0" applyProtection="0"/>
    <xf numFmtId="0" fontId="20" fillId="9" borderId="0" applyNumberFormat="0" applyBorder="0" applyAlignment="0" applyProtection="0"/>
    <xf numFmtId="0" fontId="20" fillId="34" borderId="0" applyNumberFormat="0" applyBorder="0" applyAlignment="0" applyProtection="0"/>
    <xf numFmtId="0" fontId="20" fillId="10" borderId="0" applyNumberFormat="0" applyBorder="0" applyAlignment="0" applyProtection="0"/>
    <xf numFmtId="0" fontId="20" fillId="35" borderId="0" applyNumberFormat="0" applyBorder="0" applyAlignment="0" applyProtection="0"/>
    <xf numFmtId="0" fontId="20" fillId="13" borderId="0" applyNumberFormat="0" applyBorder="0" applyAlignment="0" applyProtection="0"/>
    <xf numFmtId="0" fontId="20" fillId="38" borderId="0" applyNumberFormat="0" applyBorder="0" applyAlignment="0" applyProtection="0"/>
    <xf numFmtId="0" fontId="20" fillId="14" borderId="0" applyNumberFormat="0" applyBorder="0" applyAlignment="0" applyProtection="0"/>
    <xf numFmtId="0" fontId="20" fillId="39" borderId="0" applyNumberFormat="0" applyBorder="0" applyAlignment="0" applyProtection="0"/>
    <xf numFmtId="0" fontId="20" fillId="15" borderId="0" applyNumberFormat="0" applyBorder="0" applyAlignment="0" applyProtection="0"/>
    <xf numFmtId="0" fontId="20" fillId="40" borderId="0" applyNumberFormat="0" applyBorder="0" applyAlignment="0" applyProtection="0"/>
    <xf numFmtId="0" fontId="20" fillId="16" borderId="0" applyNumberFormat="0" applyBorder="0" applyAlignment="0" applyProtection="0"/>
    <xf numFmtId="0" fontId="20" fillId="41" borderId="0" applyNumberFormat="0" applyBorder="0" applyAlignment="0" applyProtection="0"/>
    <xf numFmtId="0" fontId="20" fillId="17" borderId="0" applyNumberFormat="0" applyBorder="0" applyAlignment="0" applyProtection="0"/>
    <xf numFmtId="0" fontId="20" fillId="42" borderId="0" applyNumberFormat="0" applyBorder="0" applyAlignment="0" applyProtection="0"/>
    <xf numFmtId="0" fontId="20" fillId="18" borderId="0" applyNumberFormat="0" applyBorder="0" applyAlignment="0" applyProtection="0"/>
    <xf numFmtId="0" fontId="20" fillId="43" borderId="0" applyNumberFormat="0" applyBorder="0" applyAlignment="0" applyProtection="0"/>
    <xf numFmtId="0" fontId="20" fillId="13" borderId="0" applyNumberFormat="0" applyBorder="0" applyAlignment="0" applyProtection="0"/>
    <xf numFmtId="0" fontId="20" fillId="38" borderId="0" applyNumberFormat="0" applyBorder="0" applyAlignment="0" applyProtection="0"/>
    <xf numFmtId="0" fontId="20" fillId="14" borderId="0" applyNumberFormat="0" applyBorder="0" applyAlignment="0" applyProtection="0"/>
    <xf numFmtId="0" fontId="20" fillId="39" borderId="0" applyNumberFormat="0" applyBorder="0" applyAlignment="0" applyProtection="0"/>
    <xf numFmtId="0" fontId="20" fillId="19" borderId="0" applyNumberFormat="0" applyBorder="0" applyAlignment="0" applyProtection="0"/>
    <xf numFmtId="0" fontId="20" fillId="44" borderId="0" applyNumberFormat="0" applyBorder="0" applyAlignment="0" applyProtection="0"/>
    <xf numFmtId="0" fontId="21" fillId="3" borderId="0" applyNumberFormat="0" applyBorder="0" applyAlignment="0" applyProtection="0"/>
    <xf numFmtId="0" fontId="21" fillId="28" borderId="0" applyNumberFormat="0" applyBorder="0" applyAlignment="0" applyProtection="0"/>
    <xf numFmtId="3" fontId="58" fillId="0" borderId="0"/>
    <xf numFmtId="3" fontId="58" fillId="0" borderId="0"/>
    <xf numFmtId="3" fontId="58" fillId="0" borderId="0"/>
    <xf numFmtId="166" fontId="44" fillId="0" borderId="1" applyAlignment="0" applyProtection="0"/>
    <xf numFmtId="166" fontId="44" fillId="0" borderId="1" applyAlignment="0" applyProtection="0"/>
    <xf numFmtId="166" fontId="44" fillId="0" borderId="1" applyAlignment="0" applyProtection="0"/>
    <xf numFmtId="0" fontId="22" fillId="20" borderId="2" applyNumberFormat="0" applyAlignment="0" applyProtection="0"/>
    <xf numFmtId="0" fontId="22" fillId="22" borderId="2" applyNumberFormat="0" applyAlignment="0" applyProtection="0"/>
    <xf numFmtId="0" fontId="23" fillId="21" borderId="3" applyNumberFormat="0" applyAlignment="0" applyProtection="0"/>
    <xf numFmtId="0" fontId="23" fillId="45" borderId="3" applyNumberFormat="0" applyAlignment="0" applyProtection="0"/>
    <xf numFmtId="3" fontId="10" fillId="0" borderId="0" applyFill="0" applyBorder="0" applyAlignment="0" applyProtection="0"/>
    <xf numFmtId="3" fontId="10" fillId="0" borderId="0" applyFill="0" applyBorder="0" applyAlignment="0" applyProtection="0"/>
    <xf numFmtId="164" fontId="10" fillId="0" borderId="0" applyFill="0" applyBorder="0" applyAlignment="0" applyProtection="0"/>
    <xf numFmtId="167" fontId="10" fillId="0" borderId="0" applyFill="0" applyBorder="0" applyAlignment="0" applyProtection="0"/>
    <xf numFmtId="167" fontId="10" fillId="0" borderId="0" applyFill="0" applyBorder="0" applyAlignment="0" applyProtection="0"/>
    <xf numFmtId="0" fontId="10" fillId="0" borderId="0" applyFill="0" applyBorder="0" applyAlignment="0" applyProtection="0"/>
    <xf numFmtId="0" fontId="10" fillId="0" borderId="0" applyFill="0" applyBorder="0" applyAlignment="0" applyProtection="0"/>
    <xf numFmtId="170" fontId="10" fillId="0" borderId="0" applyFill="0" applyBorder="0" applyAlignment="0" applyProtection="0"/>
    <xf numFmtId="170" fontId="10" fillId="0" borderId="0" applyFill="0" applyBorder="0" applyAlignment="0" applyProtection="0"/>
    <xf numFmtId="0" fontId="24" fillId="0" borderId="0" applyNumberFormat="0" applyFill="0" applyBorder="0" applyAlignment="0" applyProtection="0"/>
    <xf numFmtId="2" fontId="10" fillId="0" borderId="0" applyFill="0" applyBorder="0" applyAlignment="0" applyProtection="0"/>
    <xf numFmtId="2" fontId="10" fillId="0" borderId="0" applyFill="0" applyBorder="0" applyAlignment="0" applyProtection="0"/>
    <xf numFmtId="0" fontId="25" fillId="4" borderId="0" applyNumberFormat="0" applyBorder="0" applyAlignment="0" applyProtection="0"/>
    <xf numFmtId="0" fontId="25" fillId="29" borderId="0" applyNumberFormat="0" applyBorder="0" applyAlignment="0" applyProtection="0"/>
    <xf numFmtId="0" fontId="12" fillId="22" borderId="0" applyNumberFormat="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26" fillId="0" borderId="4"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12" fillId="23" borderId="0" applyNumberFormat="0" applyBorder="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32"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29" fillId="7" borderId="2" applyNumberFormat="0" applyAlignment="0" applyProtection="0"/>
    <xf numFmtId="0" fontId="30" fillId="0" borderId="7" applyNumberFormat="0" applyFill="0" applyAlignment="0" applyProtection="0"/>
    <xf numFmtId="0" fontId="31" fillId="24" borderId="0" applyNumberFormat="0" applyBorder="0" applyAlignment="0" applyProtection="0"/>
    <xf numFmtId="0" fontId="31" fillId="46" borderId="0" applyNumberFormat="0" applyBorder="0" applyAlignment="0" applyProtection="0"/>
    <xf numFmtId="0" fontId="46" fillId="0" borderId="0"/>
    <xf numFmtId="0" fontId="46" fillId="0" borderId="0"/>
    <xf numFmtId="0" fontId="46" fillId="0" borderId="0"/>
    <xf numFmtId="173" fontId="10" fillId="0" borderId="0"/>
    <xf numFmtId="173"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top"/>
    </xf>
    <xf numFmtId="0" fontId="10" fillId="0" borderId="0"/>
    <xf numFmtId="0" fontId="8" fillId="0" borderId="0"/>
    <xf numFmtId="0" fontId="8" fillId="0" borderId="0"/>
    <xf numFmtId="0" fontId="8" fillId="0" borderId="0"/>
    <xf numFmtId="0" fontId="8" fillId="0" borderId="0"/>
    <xf numFmtId="0" fontId="10" fillId="25" borderId="8" applyNumberFormat="0" applyFont="0" applyAlignment="0" applyProtection="0"/>
    <xf numFmtId="0" fontId="10" fillId="23" borderId="8" applyNumberFormat="0" applyAlignment="0" applyProtection="0"/>
    <xf numFmtId="0" fontId="33" fillId="20" borderId="9" applyNumberFormat="0" applyAlignment="0" applyProtection="0"/>
    <xf numFmtId="0" fontId="33" fillId="22" borderId="9" applyNumberFormat="0" applyAlignment="0" applyProtection="0"/>
    <xf numFmtId="10" fontId="10" fillId="0" borderId="0" applyFill="0" applyBorder="0" applyAlignment="0" applyProtection="0"/>
    <xf numFmtId="10" fontId="10" fillId="0" borderId="0" applyFill="0" applyBorder="0" applyAlignment="0" applyProtection="0"/>
    <xf numFmtId="3" fontId="60" fillId="0" borderId="0"/>
    <xf numFmtId="3" fontId="60" fillId="0" borderId="0"/>
    <xf numFmtId="3" fontId="60" fillId="0" borderId="0"/>
    <xf numFmtId="0" fontId="34" fillId="0" borderId="0" applyNumberFormat="0" applyFill="0" applyBorder="0" applyAlignment="0" applyProtection="0"/>
    <xf numFmtId="0" fontId="10" fillId="0" borderId="31" applyNumberFormat="0" applyFill="0" applyAlignment="0" applyProtection="0"/>
    <xf numFmtId="0" fontId="10" fillId="0" borderId="31" applyNumberFormat="0" applyFill="0" applyAlignment="0" applyProtection="0"/>
    <xf numFmtId="0" fontId="10" fillId="0" borderId="31" applyNumberFormat="0" applyFill="0" applyAlignment="0" applyProtection="0"/>
    <xf numFmtId="0" fontId="10" fillId="0" borderId="31" applyNumberFormat="0" applyFill="0" applyAlignment="0" applyProtection="0"/>
    <xf numFmtId="0" fontId="35" fillId="0" borderId="10" applyNumberFormat="0" applyFill="0" applyAlignment="0" applyProtection="0"/>
    <xf numFmtId="0" fontId="10" fillId="0" borderId="31" applyNumberFormat="0" applyFill="0" applyAlignment="0" applyProtection="0"/>
    <xf numFmtId="0" fontId="36" fillId="0" borderId="0" applyNumberFormat="0" applyFill="0" applyBorder="0" applyAlignment="0" applyProtection="0"/>
    <xf numFmtId="0" fontId="7" fillId="0" borderId="0"/>
    <xf numFmtId="0" fontId="7" fillId="0" borderId="0"/>
    <xf numFmtId="0" fontId="6" fillId="0" borderId="0"/>
    <xf numFmtId="0" fontId="6" fillId="0" borderId="0"/>
    <xf numFmtId="0" fontId="61" fillId="0" borderId="0">
      <alignment vertical="top"/>
    </xf>
    <xf numFmtId="0" fontId="61" fillId="0" borderId="0">
      <alignment vertical="top"/>
    </xf>
    <xf numFmtId="0" fontId="10" fillId="0" borderId="0"/>
    <xf numFmtId="0" fontId="10" fillId="0" borderId="0"/>
    <xf numFmtId="0" fontId="10" fillId="0" borderId="0"/>
    <xf numFmtId="3" fontId="10" fillId="0" borderId="0" applyFill="0" applyBorder="0" applyAlignment="0" applyProtection="0"/>
    <xf numFmtId="3" fontId="10" fillId="0" borderId="0" applyFill="0" applyBorder="0" applyAlignment="0" applyProtection="0"/>
    <xf numFmtId="167" fontId="10" fillId="0" borderId="0" applyFill="0" applyBorder="0" applyAlignment="0" applyProtection="0"/>
    <xf numFmtId="167" fontId="10" fillId="0" borderId="0" applyFill="0" applyBorder="0" applyAlignment="0" applyProtection="0"/>
    <xf numFmtId="0" fontId="10" fillId="0" borderId="0" applyFill="0" applyBorder="0" applyAlignment="0" applyProtection="0"/>
    <xf numFmtId="0" fontId="10" fillId="0" borderId="0" applyFill="0" applyBorder="0" applyAlignment="0" applyProtection="0"/>
    <xf numFmtId="170" fontId="10" fillId="0" borderId="0" applyFill="0" applyBorder="0" applyAlignment="0" applyProtection="0"/>
    <xf numFmtId="170"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173" fontId="10" fillId="0" borderId="0"/>
    <xf numFmtId="173" fontId="10" fillId="0" borderId="0"/>
    <xf numFmtId="0" fontId="10"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xf numFmtId="10" fontId="10" fillId="0" borderId="0" applyFill="0" applyBorder="0" applyAlignment="0" applyProtection="0"/>
    <xf numFmtId="10" fontId="10" fillId="0" borderId="0" applyFill="0" applyBorder="0" applyAlignment="0" applyProtection="0"/>
    <xf numFmtId="0" fontId="10" fillId="0" borderId="0"/>
    <xf numFmtId="0" fontId="10" fillId="0" borderId="0"/>
    <xf numFmtId="0" fontId="10" fillId="0" borderId="0"/>
    <xf numFmtId="10" fontId="10" fillId="0" borderId="0" applyFill="0" applyBorder="0" applyAlignment="0" applyProtection="0"/>
    <xf numFmtId="0" fontId="10" fillId="0" borderId="0"/>
    <xf numFmtId="0" fontId="10" fillId="0" borderId="0"/>
    <xf numFmtId="10" fontId="10" fillId="0" borderId="0" applyFill="0" applyBorder="0" applyAlignment="0" applyProtection="0"/>
    <xf numFmtId="3" fontId="10" fillId="0" borderId="0" applyFill="0" applyBorder="0" applyAlignment="0" applyProtection="0"/>
    <xf numFmtId="167" fontId="10" fillId="0" borderId="0" applyFill="0" applyBorder="0" applyAlignment="0" applyProtection="0"/>
    <xf numFmtId="0" fontId="10" fillId="0" borderId="0" applyFill="0" applyBorder="0" applyAlignment="0" applyProtection="0"/>
    <xf numFmtId="170" fontId="10" fillId="0" borderId="0" applyFill="0" applyBorder="0" applyAlignment="0" applyProtection="0"/>
    <xf numFmtId="2" fontId="10" fillId="0" borderId="0" applyFill="0" applyBorder="0" applyAlignment="0" applyProtection="0"/>
    <xf numFmtId="0" fontId="10" fillId="0" borderId="0"/>
    <xf numFmtId="0" fontId="10" fillId="0" borderId="0"/>
    <xf numFmtId="173" fontId="10" fillId="0" borderId="0"/>
    <xf numFmtId="0" fontId="10" fillId="0" borderId="0"/>
    <xf numFmtId="0" fontId="10" fillId="0" borderId="0"/>
    <xf numFmtId="0" fontId="10" fillId="0" borderId="0"/>
    <xf numFmtId="0" fontId="10" fillId="0" borderId="0">
      <alignment vertical="top"/>
    </xf>
    <xf numFmtId="0" fontId="10" fillId="0" borderId="0"/>
    <xf numFmtId="10" fontId="10" fillId="0" borderId="0" applyFill="0" applyBorder="0" applyAlignment="0" applyProtection="0"/>
    <xf numFmtId="0" fontId="10" fillId="0" borderId="0"/>
    <xf numFmtId="0" fontId="10" fillId="0" borderId="0"/>
    <xf numFmtId="0" fontId="10" fillId="0" borderId="0">
      <alignment vertical="top"/>
    </xf>
    <xf numFmtId="0" fontId="10" fillId="0" borderId="0"/>
    <xf numFmtId="0" fontId="10" fillId="0" borderId="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lignment vertical="top"/>
    </xf>
    <xf numFmtId="0" fontId="10" fillId="0" borderId="0"/>
    <xf numFmtId="0" fontId="10" fillId="0" borderId="0"/>
    <xf numFmtId="0" fontId="10" fillId="0" borderId="0"/>
    <xf numFmtId="0" fontId="10" fillId="0" borderId="0">
      <alignment vertical="top"/>
    </xf>
    <xf numFmtId="0" fontId="10" fillId="0" borderId="0"/>
    <xf numFmtId="0" fontId="10" fillId="0" borderId="0">
      <alignment vertical="top"/>
    </xf>
    <xf numFmtId="3" fontId="10" fillId="0" borderId="0" applyFill="0" applyBorder="0" applyAlignment="0" applyProtection="0"/>
    <xf numFmtId="167" fontId="10" fillId="0" borderId="0" applyFill="0" applyBorder="0" applyAlignment="0" applyProtection="0"/>
    <xf numFmtId="0" fontId="10" fillId="0" borderId="0" applyFill="0" applyBorder="0" applyAlignment="0" applyProtection="0"/>
    <xf numFmtId="170" fontId="10" fillId="0" borderId="0" applyFill="0" applyBorder="0" applyAlignment="0" applyProtection="0"/>
    <xf numFmtId="2" fontId="10" fillId="0" borderId="0" applyFill="0" applyBorder="0" applyAlignment="0" applyProtection="0"/>
    <xf numFmtId="0" fontId="10" fillId="0" borderId="0"/>
    <xf numFmtId="0" fontId="10" fillId="0" borderId="0"/>
    <xf numFmtId="173" fontId="10" fillId="0" borderId="0"/>
    <xf numFmtId="0" fontId="10" fillId="0" borderId="0"/>
    <xf numFmtId="0" fontId="10" fillId="0" borderId="0"/>
    <xf numFmtId="173" fontId="10" fillId="0" borderId="0"/>
    <xf numFmtId="0" fontId="10" fillId="0" borderId="0"/>
    <xf numFmtId="0" fontId="10" fillId="0" borderId="0"/>
    <xf numFmtId="10" fontId="10" fillId="0" borderId="0" applyFill="0" applyBorder="0" applyAlignment="0" applyProtection="0"/>
    <xf numFmtId="0" fontId="10" fillId="0" borderId="0"/>
    <xf numFmtId="0" fontId="10" fillId="0" borderId="0"/>
    <xf numFmtId="0" fontId="10" fillId="0" borderId="0"/>
    <xf numFmtId="170" fontId="10" fillId="0" borderId="0" applyFill="0" applyBorder="0" applyAlignment="0" applyProtection="0"/>
    <xf numFmtId="0" fontId="10" fillId="0" borderId="0"/>
    <xf numFmtId="173" fontId="10" fillId="0" borderId="0"/>
    <xf numFmtId="167" fontId="10" fillId="0" borderId="0" applyFill="0" applyBorder="0" applyAlignment="0" applyProtection="0"/>
    <xf numFmtId="0" fontId="10" fillId="0" borderId="0" applyFill="0" applyBorder="0" applyAlignment="0" applyProtection="0"/>
    <xf numFmtId="3" fontId="10" fillId="0" borderId="0" applyFill="0" applyBorder="0" applyAlignment="0" applyProtection="0"/>
    <xf numFmtId="0" fontId="10" fillId="0" borderId="0"/>
    <xf numFmtId="2" fontId="10" fillId="0" borderId="0" applyFill="0" applyBorder="0" applyAlignment="0" applyProtection="0"/>
    <xf numFmtId="0" fontId="10" fillId="0" borderId="0"/>
    <xf numFmtId="0" fontId="10" fillId="0" borderId="0"/>
    <xf numFmtId="0" fontId="10" fillId="0" borderId="0" applyFill="0" applyBorder="0" applyAlignment="0" applyProtection="0"/>
    <xf numFmtId="0" fontId="10" fillId="0" borderId="0"/>
    <xf numFmtId="170" fontId="10" fillId="0" borderId="0" applyFill="0" applyBorder="0" applyAlignment="0" applyProtection="0"/>
    <xf numFmtId="0" fontId="10" fillId="0" borderId="0"/>
    <xf numFmtId="173" fontId="10" fillId="0" borderId="0"/>
    <xf numFmtId="167" fontId="10" fillId="0" borderId="0" applyFill="0" applyBorder="0" applyAlignment="0" applyProtection="0"/>
    <xf numFmtId="0" fontId="10" fillId="0" borderId="0" applyFill="0" applyBorder="0" applyAlignment="0" applyProtection="0"/>
    <xf numFmtId="0" fontId="10" fillId="0" borderId="0"/>
    <xf numFmtId="3" fontId="10" fillId="0" borderId="0" applyFill="0" applyBorder="0" applyAlignment="0" applyProtection="0"/>
    <xf numFmtId="10" fontId="10" fillId="0" borderId="0" applyFill="0" applyBorder="0" applyAlignment="0" applyProtection="0"/>
    <xf numFmtId="2" fontId="10" fillId="0" borderId="0" applyFill="0" applyBorder="0" applyAlignment="0" applyProtection="0"/>
    <xf numFmtId="167" fontId="10" fillId="0" borderId="0" applyFill="0" applyBorder="0" applyAlignment="0" applyProtection="0"/>
    <xf numFmtId="2" fontId="10" fillId="0" borderId="0" applyFill="0" applyBorder="0" applyAlignment="0" applyProtection="0"/>
    <xf numFmtId="2" fontId="10" fillId="0" borderId="0" applyFill="0" applyBorder="0" applyAlignment="0" applyProtection="0"/>
    <xf numFmtId="173" fontId="10" fillId="0" borderId="0"/>
    <xf numFmtId="0" fontId="10" fillId="0" borderId="0" applyFill="0" applyBorder="0" applyAlignment="0" applyProtection="0"/>
    <xf numFmtId="173" fontId="10" fillId="0" borderId="0"/>
    <xf numFmtId="2" fontId="10" fillId="0" borderId="0" applyFill="0" applyBorder="0" applyAlignment="0" applyProtection="0"/>
    <xf numFmtId="0" fontId="10" fillId="0" borderId="0"/>
    <xf numFmtId="170" fontId="10" fillId="0" borderId="0" applyFill="0" applyBorder="0" applyAlignment="0" applyProtection="0"/>
    <xf numFmtId="0" fontId="10" fillId="0" borderId="0"/>
    <xf numFmtId="3" fontId="10" fillId="0" borderId="0" applyFill="0" applyBorder="0" applyAlignment="0" applyProtection="0"/>
    <xf numFmtId="170" fontId="10" fillId="0" borderId="0" applyFill="0" applyBorder="0" applyAlignment="0" applyProtection="0"/>
    <xf numFmtId="0" fontId="10" fillId="0" borderId="0"/>
    <xf numFmtId="3" fontId="10" fillId="0" borderId="0" applyFill="0" applyBorder="0" applyAlignment="0" applyProtection="0"/>
    <xf numFmtId="167" fontId="10" fillId="0" borderId="0" applyFill="0" applyBorder="0" applyAlignment="0" applyProtection="0"/>
    <xf numFmtId="170" fontId="10" fillId="0" borderId="0" applyFill="0" applyBorder="0" applyAlignment="0" applyProtection="0"/>
    <xf numFmtId="0" fontId="10" fillId="0" borderId="0"/>
    <xf numFmtId="167" fontId="10" fillId="0" borderId="0" applyFill="0" applyBorder="0" applyAlignment="0" applyProtection="0"/>
    <xf numFmtId="0" fontId="10" fillId="0" borderId="0"/>
    <xf numFmtId="0" fontId="10" fillId="0" borderId="0"/>
    <xf numFmtId="10" fontId="10" fillId="0" borderId="0" applyFill="0" applyBorder="0" applyAlignment="0" applyProtection="0"/>
    <xf numFmtId="0" fontId="10" fillId="0" borderId="0"/>
    <xf numFmtId="3" fontId="10" fillId="0" borderId="0" applyFill="0" applyBorder="0" applyAlignment="0" applyProtection="0"/>
    <xf numFmtId="0" fontId="10" fillId="0" borderId="0"/>
    <xf numFmtId="0" fontId="10" fillId="0" borderId="0" applyFill="0" applyBorder="0" applyAlignment="0" applyProtection="0"/>
    <xf numFmtId="0" fontId="10" fillId="0" borderId="0"/>
    <xf numFmtId="10" fontId="10" fillId="0" borderId="0" applyFill="0" applyBorder="0" applyAlignment="0" applyProtection="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0" fillId="0" borderId="0">
      <alignment vertical="top"/>
    </xf>
    <xf numFmtId="0" fontId="1" fillId="0" borderId="0"/>
    <xf numFmtId="0" fontId="1" fillId="0" borderId="0"/>
    <xf numFmtId="0" fontId="1" fillId="0" borderId="0"/>
  </cellStyleXfs>
  <cellXfs count="259">
    <xf numFmtId="0" fontId="0" fillId="0" borderId="0" xfId="0" applyAlignment="1"/>
    <xf numFmtId="0" fontId="11" fillId="0" borderId="0" xfId="0" applyFont="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5" fillId="0" borderId="0" xfId="0" applyFont="1" applyBorder="1" applyAlignment="1">
      <alignment vertical="center" wrapText="1"/>
    </xf>
    <xf numFmtId="0" fontId="13" fillId="0" borderId="0" xfId="0" applyFont="1" applyBorder="1" applyAlignment="1">
      <alignment vertical="center" wrapText="1"/>
    </xf>
    <xf numFmtId="0" fontId="11" fillId="0" borderId="0" xfId="0" applyFont="1" applyBorder="1" applyAlignment="1">
      <alignment horizontal="center" vertical="center" wrapText="1"/>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1" fillId="26" borderId="0" xfId="0" applyFont="1" applyFill="1" applyAlignment="1">
      <alignment horizontal="center" vertical="center" wrapText="1"/>
    </xf>
    <xf numFmtId="0" fontId="0" fillId="26" borderId="0" xfId="0" applyFill="1" applyAlignment="1"/>
    <xf numFmtId="0" fontId="32" fillId="0" borderId="0" xfId="91">
      <alignment vertical="top"/>
    </xf>
    <xf numFmtId="0" fontId="13" fillId="0" borderId="0" xfId="0" applyFont="1" applyBorder="1" applyAlignment="1">
      <alignment horizontal="center"/>
    </xf>
    <xf numFmtId="0" fontId="13" fillId="0" borderId="0" xfId="0" applyFont="1" applyBorder="1" applyAlignment="1">
      <alignment horizontal="left" wrapText="1"/>
    </xf>
    <xf numFmtId="0" fontId="50" fillId="0" borderId="0" xfId="0" applyFont="1" applyBorder="1" applyAlignment="1">
      <alignment horizontal="center"/>
    </xf>
    <xf numFmtId="0" fontId="11" fillId="0" borderId="16" xfId="0" applyFont="1" applyBorder="1" applyAlignment="1">
      <alignment horizontal="center" vertical="center" wrapText="1"/>
    </xf>
    <xf numFmtId="0" fontId="16" fillId="0" borderId="0" xfId="0" applyFont="1" applyAlignment="1">
      <alignment horizontal="center" vertical="center" wrapText="1"/>
    </xf>
    <xf numFmtId="0" fontId="38" fillId="0" borderId="0" xfId="0" applyFont="1" applyAlignment="1"/>
    <xf numFmtId="0" fontId="11" fillId="0" borderId="15" xfId="0" applyFont="1" applyBorder="1" applyAlignment="1">
      <alignment horizontal="center" vertical="center" wrapText="1"/>
    </xf>
    <xf numFmtId="0" fontId="0" fillId="0" borderId="11" xfId="0" applyBorder="1" applyAlignment="1">
      <alignment horizontal="center" vertical="center"/>
    </xf>
    <xf numFmtId="0" fontId="13" fillId="26" borderId="11" xfId="0" applyFont="1" applyFill="1" applyBorder="1" applyAlignment="1">
      <alignment horizontal="center" vertical="center" wrapText="1"/>
    </xf>
    <xf numFmtId="0" fontId="18" fillId="0" borderId="12" xfId="0" applyFont="1" applyBorder="1" applyAlignment="1">
      <alignment horizontal="center"/>
    </xf>
    <xf numFmtId="0" fontId="53" fillId="26" borderId="16" xfId="0" applyFont="1" applyFill="1" applyBorder="1" applyAlignment="1">
      <alignment horizontal="center" vertical="center" wrapText="1"/>
    </xf>
    <xf numFmtId="0" fontId="40" fillId="26" borderId="13" xfId="0" applyFont="1" applyFill="1" applyBorder="1" applyAlignment="1">
      <alignment horizontal="center" vertical="center" wrapText="1"/>
    </xf>
    <xf numFmtId="0" fontId="39" fillId="0" borderId="11" xfId="0" applyFont="1" applyBorder="1" applyAlignment="1">
      <alignment horizontal="center" vertical="center"/>
    </xf>
    <xf numFmtId="0" fontId="13" fillId="0" borderId="11" xfId="0" applyFont="1" applyFill="1" applyBorder="1" applyAlignment="1">
      <alignment horizontal="center" vertical="center" wrapText="1"/>
    </xf>
    <xf numFmtId="1" fontId="39" fillId="26" borderId="11" xfId="0" applyNumberFormat="1" applyFont="1" applyFill="1" applyBorder="1" applyAlignment="1">
      <alignment horizontal="center" vertical="center"/>
    </xf>
    <xf numFmtId="0" fontId="14" fillId="0" borderId="11" xfId="0" applyFont="1" applyBorder="1" applyAlignment="1">
      <alignment horizontal="center" vertical="center"/>
    </xf>
    <xf numFmtId="0" fontId="11" fillId="0" borderId="0" xfId="257" applyFont="1" applyAlignment="1">
      <alignment horizontal="center" vertical="center" wrapText="1"/>
    </xf>
    <xf numFmtId="0" fontId="10" fillId="0" borderId="0" xfId="257" applyAlignment="1"/>
    <xf numFmtId="0" fontId="10" fillId="0" borderId="11" xfId="0" applyFont="1" applyBorder="1" applyAlignment="1">
      <alignment horizontal="center" vertical="center"/>
    </xf>
    <xf numFmtId="0" fontId="13" fillId="0" borderId="1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2" fontId="39" fillId="0" borderId="12" xfId="0" applyNumberFormat="1" applyFont="1" applyBorder="1" applyAlignment="1">
      <alignment horizontal="center" vertical="center"/>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2" fontId="16" fillId="0" borderId="34" xfId="0" applyNumberFormat="1" applyFont="1" applyBorder="1" applyAlignment="1">
      <alignment horizontal="center" vertical="center" wrapText="1"/>
    </xf>
    <xf numFmtId="0" fontId="0" fillId="0" borderId="11" xfId="0" applyBorder="1" applyAlignment="1">
      <alignment horizontal="center" vertical="center" wrapText="1"/>
    </xf>
    <xf numFmtId="0" fontId="13"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6" fillId="0" borderId="11" xfId="0" applyFont="1" applyBorder="1" applyAlignment="1">
      <alignment horizontal="center" vertical="center" wrapText="1"/>
    </xf>
    <xf numFmtId="0" fontId="40" fillId="26" borderId="19" xfId="0" applyFont="1" applyFill="1" applyBorder="1" applyAlignment="1">
      <alignment horizontal="center" vertical="center" wrapText="1"/>
    </xf>
    <xf numFmtId="0" fontId="0" fillId="0" borderId="14" xfId="0" applyBorder="1" applyAlignment="1">
      <alignment horizontal="center" vertical="center"/>
    </xf>
    <xf numFmtId="0" fontId="55"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0" fillId="0" borderId="0" xfId="132" applyFont="1"/>
    <xf numFmtId="0" fontId="10" fillId="0" borderId="0" xfId="132" applyFont="1"/>
    <xf numFmtId="0" fontId="18" fillId="0" borderId="11" xfId="217" applyFont="1" applyBorder="1" applyAlignment="1">
      <alignment horizontal="center" vertical="center" wrapText="1"/>
    </xf>
    <xf numFmtId="0" fontId="18" fillId="0" borderId="16" xfId="132" applyFont="1" applyBorder="1" applyAlignment="1">
      <alignment horizontal="center" vertical="center" wrapText="1"/>
    </xf>
    <xf numFmtId="0" fontId="18" fillId="0" borderId="11" xfId="132" applyFont="1" applyBorder="1" applyAlignment="1">
      <alignment horizontal="center" vertical="center" wrapText="1"/>
    </xf>
    <xf numFmtId="0" fontId="10" fillId="0" borderId="16" xfId="132" applyFont="1" applyBorder="1" applyAlignment="1">
      <alignment horizontal="center" vertical="center" wrapText="1"/>
    </xf>
    <xf numFmtId="17" fontId="39" fillId="0" borderId="11" xfId="132" applyNumberFormat="1" applyFont="1" applyBorder="1" applyAlignment="1">
      <alignment horizontal="center" vertical="center"/>
    </xf>
    <xf numFmtId="1" fontId="39" fillId="0" borderId="11" xfId="132" applyNumberFormat="1" applyFont="1" applyBorder="1" applyAlignment="1">
      <alignment horizontal="center" vertical="center"/>
    </xf>
    <xf numFmtId="0" fontId="10" fillId="0" borderId="18" xfId="132" applyFont="1" applyBorder="1" applyAlignment="1">
      <alignment horizontal="center" vertical="center" wrapText="1"/>
    </xf>
    <xf numFmtId="165" fontId="39" fillId="0" borderId="11" xfId="132" applyNumberFormat="1" applyFont="1" applyBorder="1" applyAlignment="1">
      <alignment horizontal="center" vertical="center"/>
    </xf>
    <xf numFmtId="46" fontId="39" fillId="0" borderId="11" xfId="132" applyNumberFormat="1" applyFont="1" applyBorder="1" applyAlignment="1">
      <alignment horizontal="center" vertical="center"/>
    </xf>
    <xf numFmtId="0" fontId="10" fillId="0" borderId="17" xfId="132" applyFont="1" applyBorder="1"/>
    <xf numFmtId="0" fontId="18" fillId="0" borderId="12" xfId="217" applyFont="1" applyBorder="1" applyAlignment="1">
      <alignment horizontal="center" vertical="center" wrapText="1"/>
    </xf>
    <xf numFmtId="0" fontId="18" fillId="0" borderId="12" xfId="132" applyFont="1" applyBorder="1" applyAlignment="1">
      <alignment horizontal="center" vertical="center"/>
    </xf>
    <xf numFmtId="2" fontId="39" fillId="0" borderId="12" xfId="132" applyNumberFormat="1" applyFont="1" applyBorder="1" applyAlignment="1">
      <alignment horizontal="center" vertical="center"/>
    </xf>
    <xf numFmtId="0" fontId="39" fillId="0" borderId="11" xfId="0" applyFont="1" applyBorder="1" applyAlignment="1">
      <alignment horizontal="center" vertical="center" wrapText="1"/>
    </xf>
    <xf numFmtId="0" fontId="39" fillId="0" borderId="11" xfId="0" applyFont="1" applyBorder="1" applyAlignment="1">
      <alignment horizontal="justify" vertical="center" wrapText="1"/>
    </xf>
    <xf numFmtId="0" fontId="39" fillId="0" borderId="11" xfId="0" applyFont="1" applyBorder="1" applyAlignment="1">
      <alignment vertical="center" wrapText="1"/>
    </xf>
    <xf numFmtId="0" fontId="39" fillId="0" borderId="11" xfId="0" applyFont="1" applyBorder="1" applyAlignment="1">
      <alignment vertical="center" wrapText="1"/>
    </xf>
    <xf numFmtId="0" fontId="39"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132" applyFont="1" applyBorder="1" applyAlignment="1">
      <alignment horizontal="center" vertical="center" wrapText="1"/>
    </xf>
    <xf numFmtId="0" fontId="0" fillId="0" borderId="17" xfId="132" applyFont="1" applyBorder="1"/>
    <xf numFmtId="0" fontId="0" fillId="0" borderId="18" xfId="132" applyFont="1" applyBorder="1"/>
    <xf numFmtId="0" fontId="0" fillId="0" borderId="33" xfId="132" applyFont="1" applyBorder="1"/>
    <xf numFmtId="0" fontId="0" fillId="0" borderId="34" xfId="132" applyFont="1" applyBorder="1"/>
    <xf numFmtId="1" fontId="39" fillId="0" borderId="14" xfId="132" applyNumberFormat="1" applyFont="1" applyBorder="1" applyAlignment="1">
      <alignment horizontal="center" vertical="center"/>
    </xf>
    <xf numFmtId="2" fontId="39" fillId="0" borderId="15" xfId="132" applyNumberFormat="1" applyFont="1" applyBorder="1" applyAlignment="1">
      <alignment horizontal="center" vertical="center"/>
    </xf>
    <xf numFmtId="0" fontId="39" fillId="0" borderId="20" xfId="0" applyFont="1" applyBorder="1" applyAlignment="1">
      <alignment vertical="center" wrapText="1"/>
    </xf>
    <xf numFmtId="0" fontId="18" fillId="0" borderId="11" xfId="0" applyFont="1" applyBorder="1" applyAlignment="1">
      <alignment horizontal="center" vertical="center"/>
    </xf>
    <xf numFmtId="0" fontId="17" fillId="0" borderId="11" xfId="386" applyFont="1" applyBorder="1" applyAlignment="1">
      <alignment horizontal="center" vertical="top"/>
    </xf>
    <xf numFmtId="0" fontId="10" fillId="0" borderId="11" xfId="386" applyFont="1" applyBorder="1" applyAlignment="1">
      <alignment vertical="center" wrapText="1"/>
    </xf>
    <xf numFmtId="0" fontId="10" fillId="0" borderId="11" xfId="386" applyBorder="1" applyAlignment="1">
      <alignment vertical="center" wrapText="1"/>
    </xf>
    <xf numFmtId="0" fontId="13" fillId="0" borderId="11" xfId="0" applyFont="1" applyBorder="1" applyAlignment="1">
      <alignment horizontal="center" vertical="center" wrapText="1"/>
    </xf>
    <xf numFmtId="0" fontId="0" fillId="0" borderId="11" xfId="0" applyBorder="1" applyAlignment="1">
      <alignment horizontal="center" wrapText="1"/>
    </xf>
    <xf numFmtId="0" fontId="52" fillId="0" borderId="11" xfId="0" applyFont="1" applyBorder="1" applyAlignment="1">
      <alignment horizontal="center" vertical="center" wrapText="1"/>
    </xf>
    <xf numFmtId="0" fontId="39" fillId="0" borderId="20" xfId="0" applyFont="1" applyBorder="1" applyAlignment="1">
      <alignment horizontal="center" vertical="center"/>
    </xf>
    <xf numFmtId="0" fontId="18" fillId="0" borderId="11" xfId="0" applyFont="1" applyBorder="1" applyAlignment="1">
      <alignment horizontal="center" vertical="center" wrapText="1"/>
    </xf>
    <xf numFmtId="1" fontId="39" fillId="0" borderId="19" xfId="132" applyNumberFormat="1" applyFont="1" applyBorder="1" applyAlignment="1">
      <alignment horizontal="center" vertical="center"/>
    </xf>
    <xf numFmtId="165" fontId="39" fillId="0" borderId="14" xfId="132" applyNumberFormat="1" applyFont="1" applyBorder="1"/>
    <xf numFmtId="165" fontId="39" fillId="0" borderId="12" xfId="132" applyNumberFormat="1" applyFont="1" applyBorder="1" applyAlignment="1">
      <alignment horizontal="center" vertical="center"/>
    </xf>
    <xf numFmtId="165" fontId="39" fillId="0" borderId="14" xfId="132" applyNumberFormat="1" applyFont="1" applyBorder="1" applyAlignment="1">
      <alignment horizontal="center" vertical="center"/>
    </xf>
    <xf numFmtId="46" fontId="39" fillId="0" borderId="14" xfId="132" applyNumberFormat="1" applyFont="1" applyBorder="1" applyAlignment="1">
      <alignment horizontal="center" vertical="center"/>
    </xf>
    <xf numFmtId="1" fontId="39" fillId="0" borderId="49" xfId="132" applyNumberFormat="1" applyFont="1" applyBorder="1" applyAlignment="1">
      <alignment horizontal="center" vertical="center"/>
    </xf>
    <xf numFmtId="165" fontId="39" fillId="0" borderId="15" xfId="132" applyNumberFormat="1" applyFont="1" applyBorder="1" applyAlignment="1">
      <alignment horizontal="center" vertical="center"/>
    </xf>
    <xf numFmtId="165" fontId="39" fillId="0" borderId="47" xfId="132" applyNumberFormat="1" applyFont="1" applyBorder="1" applyAlignment="1">
      <alignment horizontal="center" vertical="center"/>
    </xf>
    <xf numFmtId="1" fontId="11" fillId="0" borderId="0" xfId="0" applyNumberFormat="1" applyFont="1" applyAlignment="1">
      <alignment horizontal="center" vertical="center" wrapText="1"/>
    </xf>
    <xf numFmtId="0" fontId="17" fillId="0" borderId="17" xfId="132" applyFont="1" applyBorder="1" applyAlignment="1">
      <alignment vertical="center" wrapText="1"/>
    </xf>
    <xf numFmtId="0" fontId="18" fillId="0" borderId="35" xfId="217" applyFont="1" applyBorder="1" applyAlignment="1">
      <alignment horizontal="center" vertical="center" wrapText="1"/>
    </xf>
    <xf numFmtId="0" fontId="18" fillId="0" borderId="21" xfId="217" applyFont="1" applyBorder="1" applyAlignment="1">
      <alignment horizontal="center" vertical="center"/>
    </xf>
    <xf numFmtId="0" fontId="18" fillId="0" borderId="21" xfId="217" applyFont="1" applyBorder="1" applyAlignment="1">
      <alignment horizontal="center" vertical="center" wrapText="1"/>
    </xf>
    <xf numFmtId="0" fontId="18" fillId="0" borderId="36" xfId="217" applyFont="1" applyBorder="1" applyAlignment="1">
      <alignment horizontal="center" vertical="center" wrapText="1"/>
    </xf>
    <xf numFmtId="0" fontId="18" fillId="0" borderId="16" xfId="217" applyFont="1" applyBorder="1" applyAlignment="1">
      <alignment horizontal="center" vertical="center" wrapText="1"/>
    </xf>
    <xf numFmtId="0" fontId="18" fillId="0" borderId="11" xfId="217" applyFont="1" applyBorder="1" applyAlignment="1">
      <alignment horizontal="center" vertical="center"/>
    </xf>
    <xf numFmtId="0" fontId="18" fillId="0" borderId="19" xfId="217" applyFont="1" applyBorder="1" applyAlignment="1">
      <alignment horizontal="center" vertical="center" wrapText="1"/>
    </xf>
    <xf numFmtId="0" fontId="18" fillId="0" borderId="27" xfId="217" applyFont="1" applyBorder="1" applyAlignment="1">
      <alignment horizontal="center" vertical="center" wrapText="1"/>
    </xf>
    <xf numFmtId="0" fontId="18" fillId="0" borderId="17" xfId="217" applyFont="1" applyBorder="1" applyAlignment="1">
      <alignment horizontal="center" vertical="center" wrapText="1"/>
    </xf>
    <xf numFmtId="165" fontId="10" fillId="0" borderId="0" xfId="132" applyNumberFormat="1" applyFont="1"/>
    <xf numFmtId="46" fontId="39" fillId="0" borderId="14" xfId="132" applyNumberFormat="1" applyFont="1" applyBorder="1"/>
    <xf numFmtId="0" fontId="0" fillId="0" borderId="16" xfId="132" applyFont="1" applyBorder="1" applyAlignment="1">
      <alignment horizontal="center" vertical="center"/>
    </xf>
    <xf numFmtId="17" fontId="39" fillId="0" borderId="11" xfId="132" applyNumberFormat="1" applyFont="1" applyBorder="1"/>
    <xf numFmtId="0" fontId="10" fillId="0" borderId="0" xfId="132"/>
    <xf numFmtId="0" fontId="10" fillId="0" borderId="17" xfId="132" applyBorder="1"/>
    <xf numFmtId="0" fontId="10" fillId="0" borderId="16" xfId="132" applyBorder="1" applyAlignment="1">
      <alignment horizontal="center" vertical="center" wrapText="1"/>
    </xf>
    <xf numFmtId="0" fontId="10" fillId="0" borderId="18" xfId="132" applyBorder="1" applyAlignment="1">
      <alignment horizontal="center" vertical="center" wrapText="1"/>
    </xf>
    <xf numFmtId="165" fontId="10" fillId="0" borderId="0" xfId="132" applyNumberFormat="1"/>
    <xf numFmtId="0" fontId="10" fillId="0" borderId="48" xfId="132" applyBorder="1"/>
    <xf numFmtId="0" fontId="17" fillId="0" borderId="16" xfId="386" applyFont="1" applyBorder="1" applyAlignment="1">
      <alignment horizontal="center" vertical="top"/>
    </xf>
    <xf numFmtId="0" fontId="17" fillId="0" borderId="12" xfId="386" applyFont="1" applyBorder="1" applyAlignment="1">
      <alignment horizontal="center" vertical="top"/>
    </xf>
    <xf numFmtId="0" fontId="18" fillId="0" borderId="16" xfId="386" applyFont="1" applyBorder="1" applyAlignment="1">
      <alignment horizontal="center" vertical="center" wrapText="1"/>
    </xf>
    <xf numFmtId="0" fontId="10" fillId="0" borderId="12" xfId="386" applyFont="1" applyBorder="1" applyAlignment="1">
      <alignment horizontal="center" vertical="center" wrapText="1"/>
    </xf>
    <xf numFmtId="0" fontId="18" fillId="0" borderId="13" xfId="386" applyFont="1" applyBorder="1" applyAlignment="1">
      <alignment horizontal="center" vertical="center" wrapText="1"/>
    </xf>
    <xf numFmtId="0" fontId="10" fillId="0" borderId="14" xfId="386" applyFont="1" applyBorder="1" applyAlignment="1">
      <alignment vertical="center" wrapText="1"/>
    </xf>
    <xf numFmtId="0" fontId="13" fillId="0" borderId="11" xfId="0" applyFont="1" applyBorder="1" applyAlignment="1">
      <alignment horizontal="center" vertical="center" wrapText="1"/>
    </xf>
    <xf numFmtId="0" fontId="40" fillId="26" borderId="11" xfId="0" applyFont="1" applyFill="1" applyBorder="1" applyAlignment="1">
      <alignment horizontal="center" vertical="center" wrapText="1"/>
    </xf>
    <xf numFmtId="0" fontId="13" fillId="0" borderId="16" xfId="0" applyFont="1" applyBorder="1" applyAlignment="1">
      <alignment horizontal="center" vertical="center" wrapText="1"/>
    </xf>
    <xf numFmtId="0" fontId="10" fillId="0" borderId="15" xfId="386" applyFont="1" applyBorder="1" applyAlignment="1">
      <alignment horizontal="center" vertical="center" wrapText="1"/>
    </xf>
    <xf numFmtId="1" fontId="39" fillId="26" borderId="14" xfId="0" applyNumberFormat="1" applyFont="1" applyFill="1" applyBorder="1" applyAlignment="1">
      <alignment horizontal="center" vertical="center"/>
    </xf>
    <xf numFmtId="0" fontId="17" fillId="0" borderId="0" xfId="132" applyFont="1" applyBorder="1" applyAlignment="1">
      <alignment vertical="center" wrapText="1"/>
    </xf>
    <xf numFmtId="0" fontId="10" fillId="0" borderId="0" xfId="132" applyFont="1" applyBorder="1"/>
    <xf numFmtId="1" fontId="39" fillId="0" borderId="0" xfId="82" applyNumberFormat="1" applyFont="1" applyBorder="1" applyAlignment="1">
      <alignment horizontal="center" vertical="center" wrapText="1"/>
    </xf>
    <xf numFmtId="17" fontId="18" fillId="0" borderId="0" xfId="132" applyNumberFormat="1" applyFont="1" applyBorder="1" applyAlignment="1">
      <alignment horizontal="center" vertical="center" wrapText="1"/>
    </xf>
    <xf numFmtId="1" fontId="10" fillId="26" borderId="0" xfId="132" applyNumberFormat="1" applyFont="1" applyFill="1" applyBorder="1" applyAlignment="1">
      <alignment horizontal="center" vertical="center" wrapText="1"/>
    </xf>
    <xf numFmtId="2" fontId="10" fillId="26" borderId="0" xfId="132" applyNumberFormat="1" applyFont="1" applyFill="1" applyBorder="1" applyAlignment="1">
      <alignment horizontal="center" vertical="center" wrapText="1"/>
    </xf>
    <xf numFmtId="0" fontId="10" fillId="0" borderId="0" xfId="132" applyFont="1" applyBorder="1" applyAlignment="1">
      <alignment horizontal="center" vertical="center" wrapText="1"/>
    </xf>
    <xf numFmtId="1" fontId="39" fillId="0" borderId="0" xfId="132" applyNumberFormat="1" applyFont="1" applyBorder="1" applyAlignment="1">
      <alignment horizontal="center" vertical="center"/>
    </xf>
    <xf numFmtId="2" fontId="39" fillId="0" borderId="0" xfId="132" applyNumberFormat="1" applyFont="1" applyBorder="1" applyAlignment="1">
      <alignment horizontal="center" vertical="center"/>
    </xf>
    <xf numFmtId="0" fontId="0" fillId="0" borderId="0" xfId="132" applyFont="1" applyBorder="1"/>
    <xf numFmtId="0" fontId="10" fillId="0" borderId="0" xfId="132" applyBorder="1"/>
    <xf numFmtId="1" fontId="39" fillId="0" borderId="0" xfId="132" applyNumberFormat="1" applyFont="1" applyBorder="1" applyAlignment="1">
      <alignment horizontal="center" vertical="center" wrapText="1"/>
    </xf>
    <xf numFmtId="1" fontId="10" fillId="26" borderId="0" xfId="132" applyNumberFormat="1" applyFill="1" applyBorder="1" applyAlignment="1">
      <alignment horizontal="center" vertical="center" wrapText="1"/>
    </xf>
    <xf numFmtId="2" fontId="10" fillId="26" borderId="0" xfId="132" applyNumberFormat="1" applyFill="1" applyBorder="1" applyAlignment="1">
      <alignment horizontal="center" vertical="center" wrapText="1"/>
    </xf>
    <xf numFmtId="0" fontId="18" fillId="0" borderId="0" xfId="217" applyFont="1" applyBorder="1" applyAlignment="1">
      <alignment horizontal="center" vertical="center" wrapText="1"/>
    </xf>
    <xf numFmtId="0" fontId="10" fillId="0" borderId="0" xfId="132" applyBorder="1" applyAlignment="1">
      <alignment horizontal="center" vertical="center" wrapText="1"/>
    </xf>
    <xf numFmtId="165" fontId="0" fillId="0" borderId="0" xfId="132" applyNumberFormat="1" applyFont="1" applyBorder="1"/>
    <xf numFmtId="165" fontId="0" fillId="0" borderId="33" xfId="132" applyNumberFormat="1" applyFont="1" applyBorder="1"/>
    <xf numFmtId="165" fontId="39" fillId="0" borderId="0" xfId="132" applyNumberFormat="1" applyFont="1" applyBorder="1" applyAlignment="1">
      <alignment horizontal="center" vertical="center"/>
    </xf>
    <xf numFmtId="0" fontId="1" fillId="0" borderId="0" xfId="579"/>
    <xf numFmtId="0" fontId="63" fillId="0" borderId="20" xfId="579" applyFont="1" applyFill="1" applyBorder="1" applyAlignment="1">
      <alignment horizontal="center" vertical="center" wrapText="1"/>
    </xf>
    <xf numFmtId="0" fontId="63" fillId="0" borderId="11" xfId="579" applyFont="1" applyFill="1" applyBorder="1" applyAlignment="1">
      <alignment horizontal="center" wrapText="1"/>
    </xf>
    <xf numFmtId="0" fontId="63" fillId="0" borderId="11" xfId="579" applyFont="1" applyFill="1" applyBorder="1" applyAlignment="1">
      <alignment horizontal="center" vertical="center" wrapText="1"/>
    </xf>
    <xf numFmtId="0" fontId="64" fillId="0" borderId="11" xfId="579" applyFont="1" applyFill="1" applyBorder="1" applyAlignment="1">
      <alignment horizontal="center" vertical="center" wrapText="1"/>
    </xf>
    <xf numFmtId="14" fontId="64" fillId="0" borderId="11" xfId="579" applyNumberFormat="1" applyFont="1" applyFill="1" applyBorder="1" applyAlignment="1">
      <alignment horizontal="center" vertical="center" wrapText="1"/>
    </xf>
    <xf numFmtId="0" fontId="1" fillId="47" borderId="0" xfId="579" applyFill="1"/>
    <xf numFmtId="0" fontId="65" fillId="0" borderId="11" xfId="580" applyFont="1" applyFill="1" applyBorder="1" applyAlignment="1">
      <alignment horizontal="center" vertical="center" wrapText="1"/>
    </xf>
    <xf numFmtId="0" fontId="1" fillId="48" borderId="0" xfId="579" applyFill="1"/>
    <xf numFmtId="0" fontId="1" fillId="49" borderId="0" xfId="579" applyFill="1"/>
    <xf numFmtId="0" fontId="65" fillId="0" borderId="11" xfId="581" applyFont="1" applyFill="1" applyBorder="1" applyAlignment="1">
      <alignment horizontal="center" vertical="center" wrapText="1"/>
    </xf>
    <xf numFmtId="0" fontId="64" fillId="0" borderId="11" xfId="581" applyFont="1" applyFill="1" applyBorder="1" applyAlignment="1">
      <alignment horizontal="center" vertical="center" wrapText="1"/>
    </xf>
    <xf numFmtId="15" fontId="64" fillId="0" borderId="11" xfId="581" applyNumberFormat="1" applyFont="1" applyFill="1" applyBorder="1" applyAlignment="1">
      <alignment horizontal="center" vertical="center" wrapText="1"/>
    </xf>
    <xf numFmtId="0" fontId="1" fillId="50" borderId="0" xfId="579" applyFill="1"/>
    <xf numFmtId="0" fontId="64" fillId="0" borderId="0" xfId="579" applyFont="1"/>
    <xf numFmtId="0" fontId="64" fillId="0" borderId="0" xfId="579" applyFont="1" applyAlignment="1">
      <alignment horizontal="center" vertical="center" wrapText="1"/>
    </xf>
    <xf numFmtId="0" fontId="64" fillId="0" borderId="0" xfId="579" applyFont="1" applyAlignment="1">
      <alignment horizontal="center" vertical="center"/>
    </xf>
    <xf numFmtId="0" fontId="64" fillId="0" borderId="0" xfId="579" applyFont="1" applyFill="1" applyAlignment="1">
      <alignment horizontal="center" vertical="center"/>
    </xf>
    <xf numFmtId="0" fontId="0" fillId="26" borderId="11" xfId="0" applyFill="1" applyBorder="1" applyAlignment="1">
      <alignment horizontal="center" vertical="center"/>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40" fillId="0" borderId="16"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13" fillId="0" borderId="11" xfId="0" applyFont="1" applyBorder="1" applyAlignment="1">
      <alignment horizontal="center" vertical="center" wrapText="1"/>
    </xf>
    <xf numFmtId="0" fontId="56" fillId="0" borderId="11" xfId="0" applyFont="1" applyBorder="1" applyAlignment="1">
      <alignment horizontal="center" vertical="center" wrapText="1"/>
    </xf>
    <xf numFmtId="0" fontId="63" fillId="0" borderId="19" xfId="579" applyFont="1" applyFill="1" applyBorder="1" applyAlignment="1">
      <alignment horizontal="center" vertical="center" wrapText="1"/>
    </xf>
    <xf numFmtId="0" fontId="63" fillId="0" borderId="26" xfId="579" applyFont="1" applyFill="1" applyBorder="1" applyAlignment="1">
      <alignment horizontal="center" vertical="center" wrapText="1"/>
    </xf>
    <xf numFmtId="0" fontId="63" fillId="0" borderId="50" xfId="579" applyFont="1" applyFill="1" applyBorder="1" applyAlignment="1">
      <alignment horizontal="center" vertical="center" wrapText="1"/>
    </xf>
    <xf numFmtId="0" fontId="55" fillId="0" borderId="22"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24"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2"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40" fillId="26" borderId="11"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3" fillId="0" borderId="16" xfId="0" applyFont="1" applyBorder="1" applyAlignment="1">
      <alignment horizontal="center" vertical="center" wrapText="1"/>
    </xf>
    <xf numFmtId="0" fontId="17" fillId="0" borderId="39" xfId="132" applyFont="1" applyBorder="1" applyAlignment="1">
      <alignment horizontal="center" vertical="center" wrapText="1"/>
    </xf>
    <xf numFmtId="0" fontId="17" fillId="0" borderId="30" xfId="132" applyFont="1" applyBorder="1" applyAlignment="1">
      <alignment horizontal="center" vertical="center" wrapText="1"/>
    </xf>
    <xf numFmtId="0" fontId="17" fillId="0" borderId="29" xfId="132" applyFont="1" applyBorder="1" applyAlignment="1">
      <alignment horizontal="center" vertical="center" wrapText="1"/>
    </xf>
    <xf numFmtId="0" fontId="10" fillId="0" borderId="37" xfId="132" applyFont="1" applyBorder="1" applyAlignment="1">
      <alignment horizontal="center" vertical="center" wrapText="1"/>
    </xf>
    <xf numFmtId="0" fontId="10" fillId="0" borderId="38" xfId="132" applyFont="1" applyBorder="1" applyAlignment="1">
      <alignment horizontal="center" vertical="center" wrapText="1"/>
    </xf>
    <xf numFmtId="0" fontId="0" fillId="0" borderId="13" xfId="132" applyFont="1" applyBorder="1" applyAlignment="1">
      <alignment horizontal="center"/>
    </xf>
    <xf numFmtId="0" fontId="0" fillId="0" borderId="14" xfId="132" applyFont="1" applyBorder="1" applyAlignment="1">
      <alignment horizontal="center"/>
    </xf>
    <xf numFmtId="0" fontId="40" fillId="0" borderId="28" xfId="0" applyFont="1" applyBorder="1" applyAlignment="1">
      <alignment horizontal="center" vertical="center" wrapText="1"/>
    </xf>
    <xf numFmtId="0" fontId="40" fillId="0" borderId="20" xfId="0" applyFont="1" applyBorder="1" applyAlignment="1">
      <alignment horizontal="center" vertical="center" wrapText="1"/>
    </xf>
    <xf numFmtId="0" fontId="17" fillId="0" borderId="22" xfId="132" applyFont="1" applyBorder="1" applyAlignment="1">
      <alignment horizontal="center" vertical="center" wrapText="1"/>
    </xf>
    <xf numFmtId="0" fontId="17" fillId="0" borderId="23" xfId="132" applyFont="1" applyBorder="1" applyAlignment="1">
      <alignment horizontal="center" vertical="center" wrapText="1"/>
    </xf>
    <xf numFmtId="0" fontId="17" fillId="0" borderId="24" xfId="132" applyFont="1" applyBorder="1" applyAlignment="1">
      <alignment horizontal="center" vertical="center" wrapText="1"/>
    </xf>
    <xf numFmtId="0" fontId="10" fillId="0" borderId="37" xfId="132" applyBorder="1" applyAlignment="1">
      <alignment horizontal="center" vertical="center" wrapText="1"/>
    </xf>
    <xf numFmtId="0" fontId="10" fillId="0" borderId="38" xfId="132" applyBorder="1" applyAlignment="1">
      <alignment horizontal="center" vertical="center" wrapText="1"/>
    </xf>
    <xf numFmtId="0" fontId="55" fillId="0" borderId="22" xfId="414" applyFont="1" applyBorder="1" applyAlignment="1">
      <alignment horizontal="center" vertical="center" wrapText="1"/>
    </xf>
    <xf numFmtId="0" fontId="55" fillId="0" borderId="23" xfId="414" applyFont="1" applyBorder="1" applyAlignment="1">
      <alignment horizontal="center" vertical="center" wrapText="1"/>
    </xf>
    <xf numFmtId="0" fontId="55" fillId="0" borderId="24" xfId="414" applyFont="1" applyBorder="1" applyAlignment="1">
      <alignment horizontal="center" vertical="center" wrapText="1"/>
    </xf>
    <xf numFmtId="0" fontId="40" fillId="0" borderId="28" xfId="414" applyFont="1" applyBorder="1" applyAlignment="1">
      <alignment horizontal="center" vertical="center" wrapText="1"/>
    </xf>
    <xf numFmtId="0" fontId="40" fillId="0" borderId="20" xfId="414" applyFont="1" applyBorder="1" applyAlignment="1">
      <alignment horizontal="center" vertical="center" wrapText="1"/>
    </xf>
    <xf numFmtId="0" fontId="40" fillId="0" borderId="11" xfId="414" applyFont="1" applyBorder="1" applyAlignment="1">
      <alignment horizontal="center" vertical="center" wrapText="1"/>
    </xf>
    <xf numFmtId="0" fontId="40" fillId="0" borderId="12" xfId="414" applyFont="1" applyBorder="1" applyAlignment="1">
      <alignment horizontal="center" vertical="center" wrapText="1"/>
    </xf>
    <xf numFmtId="0" fontId="10" fillId="0" borderId="13" xfId="132" applyBorder="1" applyAlignment="1">
      <alignment horizontal="center" vertical="center" wrapText="1"/>
    </xf>
    <xf numFmtId="0" fontId="10" fillId="0" borderId="14" xfId="132" applyBorder="1" applyAlignment="1">
      <alignment horizontal="center" vertical="center" wrapText="1"/>
    </xf>
    <xf numFmtId="0" fontId="15" fillId="0" borderId="11" xfId="0" applyFont="1" applyBorder="1" applyAlignment="1">
      <alignment horizontal="center" vertical="center" wrapText="1"/>
    </xf>
    <xf numFmtId="0" fontId="14" fillId="0" borderId="11" xfId="0" applyFont="1" applyBorder="1" applyAlignment="1">
      <alignment horizontal="center" vertical="center" wrapText="1"/>
    </xf>
    <xf numFmtId="0" fontId="57" fillId="0" borderId="11" xfId="257" applyFont="1" applyBorder="1" applyAlignment="1">
      <alignment horizontal="center" vertical="center" wrapText="1"/>
    </xf>
    <xf numFmtId="0" fontId="40" fillId="0" borderId="11" xfId="257" applyFont="1" applyBorder="1" applyAlignment="1">
      <alignment horizontal="center" vertical="center" wrapText="1"/>
    </xf>
    <xf numFmtId="0" fontId="40" fillId="0" borderId="11" xfId="257" applyFont="1" applyFill="1" applyBorder="1" applyAlignment="1">
      <alignment horizontal="center" vertical="center" wrapText="1"/>
    </xf>
    <xf numFmtId="0" fontId="13" fillId="0" borderId="11" xfId="257" applyFont="1" applyFill="1" applyBorder="1" applyAlignment="1">
      <alignment horizontal="center" vertical="center" wrapText="1"/>
    </xf>
    <xf numFmtId="0" fontId="66" fillId="0" borderId="40" xfId="0" applyFont="1" applyBorder="1" applyAlignment="1">
      <alignment horizontal="center" vertical="center" wrapText="1"/>
    </xf>
    <xf numFmtId="0" fontId="66" fillId="0" borderId="46" xfId="0" applyFont="1" applyBorder="1" applyAlignment="1">
      <alignment horizontal="center" vertical="center" wrapText="1"/>
    </xf>
    <xf numFmtId="0" fontId="66" fillId="0" borderId="41" xfId="0" applyFont="1" applyBorder="1" applyAlignment="1">
      <alignment horizontal="center" vertical="center" wrapText="1"/>
    </xf>
    <xf numFmtId="0" fontId="66" fillId="0" borderId="42" xfId="0" applyFont="1" applyBorder="1" applyAlignment="1">
      <alignment horizontal="center" vertical="center" wrapText="1"/>
    </xf>
    <xf numFmtId="0" fontId="66" fillId="0" borderId="0" xfId="0" applyFont="1" applyBorder="1" applyAlignment="1">
      <alignment horizontal="center" vertical="center" wrapText="1"/>
    </xf>
    <xf numFmtId="0" fontId="66" fillId="0" borderId="43" xfId="0" applyFont="1" applyBorder="1" applyAlignment="1">
      <alignment horizontal="center" vertical="center" wrapText="1"/>
    </xf>
    <xf numFmtId="0" fontId="66" fillId="0" borderId="44" xfId="0" applyFont="1" applyBorder="1" applyAlignment="1">
      <alignment horizontal="center" vertical="center" wrapText="1"/>
    </xf>
    <xf numFmtId="0" fontId="66" fillId="0" borderId="47" xfId="0" applyFont="1" applyBorder="1" applyAlignment="1">
      <alignment horizontal="center" vertical="center" wrapText="1"/>
    </xf>
    <xf numFmtId="0" fontId="66" fillId="0" borderId="45" xfId="0" applyFont="1" applyBorder="1" applyAlignment="1">
      <alignment horizontal="center" vertical="center" wrapText="1"/>
    </xf>
    <xf numFmtId="0" fontId="39" fillId="0" borderId="11" xfId="0" applyFont="1" applyBorder="1" applyAlignment="1">
      <alignment vertical="center" wrapText="1"/>
    </xf>
    <xf numFmtId="0" fontId="14" fillId="0" borderId="11" xfId="0" applyFont="1" applyBorder="1" applyAlignment="1">
      <alignment horizontal="left" vertical="center" wrapText="1" indent="1"/>
    </xf>
    <xf numFmtId="0" fontId="18" fillId="0" borderId="11" xfId="0" applyFont="1" applyBorder="1" applyAlignment="1">
      <alignment horizontal="center" vertical="center" wrapText="1"/>
    </xf>
    <xf numFmtId="0" fontId="62" fillId="0" borderId="11" xfId="0" applyFont="1" applyBorder="1" applyAlignment="1">
      <alignment horizontal="center" vertical="center"/>
    </xf>
    <xf numFmtId="0" fontId="13" fillId="0" borderId="11" xfId="0" applyFont="1" applyBorder="1" applyAlignment="1">
      <alignment horizontal="center" vertical="center"/>
    </xf>
    <xf numFmtId="0" fontId="67" fillId="0" borderId="22" xfId="0" applyFont="1" applyFill="1" applyBorder="1" applyAlignment="1">
      <alignment horizontal="center" vertical="center" wrapText="1"/>
    </xf>
    <xf numFmtId="0" fontId="67" fillId="0" borderId="23" xfId="0" applyFont="1" applyFill="1" applyBorder="1" applyAlignment="1">
      <alignment horizontal="center" vertical="center" wrapText="1"/>
    </xf>
    <xf numFmtId="0" fontId="67" fillId="0" borderId="24" xfId="0" applyFont="1" applyFill="1" applyBorder="1" applyAlignment="1">
      <alignment horizontal="center" vertical="center" wrapText="1"/>
    </xf>
    <xf numFmtId="0" fontId="67" fillId="0" borderId="0" xfId="0" applyFont="1" applyFill="1" applyBorder="1" applyAlignment="1">
      <alignment vertical="center" wrapText="1"/>
    </xf>
    <xf numFmtId="0" fontId="68" fillId="0" borderId="0" xfId="0" applyFont="1" applyAlignment="1"/>
    <xf numFmtId="0" fontId="67" fillId="0" borderId="16" xfId="0" applyFont="1" applyFill="1" applyBorder="1" applyAlignment="1">
      <alignment horizontal="center" vertical="center" wrapText="1"/>
    </xf>
    <xf numFmtId="0" fontId="67" fillId="0" borderId="11" xfId="0" applyFont="1" applyFill="1" applyBorder="1" applyAlignment="1">
      <alignment horizontal="center" vertical="center" wrapText="1"/>
    </xf>
    <xf numFmtId="0" fontId="67" fillId="0" borderId="12" xfId="0" applyFont="1" applyFill="1" applyBorder="1" applyAlignment="1">
      <alignment horizontal="center" vertical="center" wrapText="1"/>
    </xf>
    <xf numFmtId="0" fontId="67" fillId="0" borderId="28" xfId="0" applyFont="1" applyFill="1" applyBorder="1" applyAlignment="1">
      <alignment horizontal="center" vertical="center" wrapText="1"/>
    </xf>
    <xf numFmtId="0" fontId="67" fillId="0" borderId="20" xfId="0" applyFont="1" applyFill="1" applyBorder="1" applyAlignment="1">
      <alignment horizontal="center" vertical="center" wrapText="1"/>
    </xf>
    <xf numFmtId="0" fontId="67" fillId="0" borderId="51" xfId="0" applyFont="1" applyFill="1" applyBorder="1" applyAlignment="1">
      <alignment horizontal="center" vertical="center" wrapText="1"/>
    </xf>
    <xf numFmtId="0" fontId="12" fillId="0" borderId="0" xfId="0" applyFont="1" applyAlignment="1">
      <alignment vertical="center"/>
    </xf>
    <xf numFmtId="0" fontId="53" fillId="0" borderId="52" xfId="0" applyFont="1" applyFill="1" applyBorder="1" applyAlignment="1">
      <alignment horizontal="center" vertical="center" wrapText="1"/>
    </xf>
    <xf numFmtId="0" fontId="53" fillId="0" borderId="29" xfId="0" applyFont="1" applyFill="1" applyBorder="1" applyAlignment="1">
      <alignment horizontal="left" vertical="center" wrapText="1"/>
    </xf>
    <xf numFmtId="0" fontId="69" fillId="0" borderId="30" xfId="0" applyFont="1" applyFill="1" applyBorder="1" applyAlignment="1">
      <alignment horizontal="center" vertical="center" wrapText="1"/>
    </xf>
    <xf numFmtId="180" fontId="69" fillId="0" borderId="52" xfId="0" applyNumberFormat="1" applyFont="1" applyFill="1" applyBorder="1" applyAlignment="1">
      <alignment horizontal="center" vertical="center" wrapText="1"/>
    </xf>
    <xf numFmtId="0" fontId="69" fillId="0" borderId="0" xfId="0" applyFont="1" applyAlignment="1"/>
    <xf numFmtId="0" fontId="53" fillId="0" borderId="53" xfId="0" applyFont="1" applyFill="1" applyBorder="1" applyAlignment="1">
      <alignment horizontal="center" vertical="center" wrapText="1"/>
    </xf>
    <xf numFmtId="0" fontId="53" fillId="0" borderId="27" xfId="0" applyFont="1" applyFill="1" applyBorder="1" applyAlignment="1">
      <alignment horizontal="left" vertical="center" wrapText="1"/>
    </xf>
    <xf numFmtId="0" fontId="69" fillId="0" borderId="26" xfId="0" applyFont="1" applyFill="1" applyBorder="1" applyAlignment="1">
      <alignment horizontal="center" vertical="center" wrapText="1"/>
    </xf>
    <xf numFmtId="180" fontId="69" fillId="0" borderId="53" xfId="0" applyNumberFormat="1" applyFont="1" applyFill="1" applyBorder="1" applyAlignment="1">
      <alignment horizontal="center" vertical="center" wrapText="1"/>
    </xf>
    <xf numFmtId="180" fontId="53" fillId="0" borderId="53" xfId="0" applyNumberFormat="1" applyFont="1" applyFill="1" applyBorder="1" applyAlignment="1">
      <alignment horizontal="center" vertical="center" wrapText="1"/>
    </xf>
    <xf numFmtId="0" fontId="53" fillId="0" borderId="54" xfId="0" applyFont="1" applyFill="1" applyBorder="1" applyAlignment="1">
      <alignment horizontal="center" vertical="center" wrapText="1"/>
    </xf>
    <xf numFmtId="0" fontId="53" fillId="0" borderId="55" xfId="0" applyFont="1" applyFill="1" applyBorder="1" applyAlignment="1">
      <alignment horizontal="left" vertical="center" wrapText="1"/>
    </xf>
    <xf numFmtId="0" fontId="69" fillId="0" borderId="56" xfId="0" applyFont="1" applyFill="1" applyBorder="1" applyAlignment="1">
      <alignment horizontal="center" vertical="center" wrapText="1"/>
    </xf>
    <xf numFmtId="2" fontId="53" fillId="0" borderId="54" xfId="0" applyNumberFormat="1" applyFont="1" applyFill="1" applyBorder="1" applyAlignment="1">
      <alignment horizontal="center" vertical="center" wrapText="1"/>
    </xf>
  </cellXfs>
  <cellStyles count="582">
    <cellStyle name="??                          " xfId="1"/>
    <cellStyle name="??                           1" xfId="260"/>
    <cellStyle name="??                           2" xfId="2"/>
    <cellStyle name="??                           2 2" xfId="415"/>
    <cellStyle name="??                           3" xfId="3"/>
    <cellStyle name="??                           3 2" xfId="416"/>
    <cellStyle name="??                          _SoP002 (2)" xfId="4"/>
    <cellStyle name="_Accident sop00-2" xfId="5"/>
    <cellStyle name="_Accident sop00-2 2" xfId="130"/>
    <cellStyle name="_Accident sop00-2 2 2" xfId="445"/>
    <cellStyle name="_Accident sop00-2 3" xfId="139"/>
    <cellStyle name="_Accident sop00-2 3 2" xfId="453"/>
    <cellStyle name="_Accident sop00-2 4" xfId="192"/>
    <cellStyle name="_Accident sop00-2 4 2" xfId="501"/>
    <cellStyle name="_Accident sop00-2 5" xfId="206"/>
    <cellStyle name="_Accident sop00-2 5 2" xfId="513"/>
    <cellStyle name="_Accident sop00-2 6" xfId="230"/>
    <cellStyle name="_Accident sop00-2 6 2" xfId="535"/>
    <cellStyle name="_Accident sop00-2 7" xfId="213"/>
    <cellStyle name="_Accident sop00-2 7 2" xfId="519"/>
    <cellStyle name="_Accident sop00-2 8" xfId="240"/>
    <cellStyle name="_Accident sop00-2 8 2" xfId="541"/>
    <cellStyle name="_Accident sop00-2 9" xfId="417"/>
    <cellStyle name="•W€_G7ATD" xfId="6"/>
    <cellStyle name="20% - Accent1" xfId="7" builtinId="30" customBuiltin="1"/>
    <cellStyle name="20% - Accent1 2" xfId="261"/>
    <cellStyle name="20% - Accent1 2 2" xfId="262"/>
    <cellStyle name="20% - Accent2" xfId="8" builtinId="34" customBuiltin="1"/>
    <cellStyle name="20% - Accent2 2" xfId="263"/>
    <cellStyle name="20% - Accent2 2 2" xfId="264"/>
    <cellStyle name="20% - Accent3" xfId="9" builtinId="38" customBuiltin="1"/>
    <cellStyle name="20% - Accent3 2" xfId="265"/>
    <cellStyle name="20% - Accent3 2 2" xfId="266"/>
    <cellStyle name="20% - Accent4" xfId="10" builtinId="42" customBuiltin="1"/>
    <cellStyle name="20% - Accent4 2" xfId="267"/>
    <cellStyle name="20% - Accent4 2 2" xfId="268"/>
    <cellStyle name="20% - Accent5" xfId="11" builtinId="46" customBuiltin="1"/>
    <cellStyle name="20% - Accent5 2" xfId="269"/>
    <cellStyle name="20% - Accent5 2 2" xfId="270"/>
    <cellStyle name="20% - Accent6" xfId="12" builtinId="50" customBuiltin="1"/>
    <cellStyle name="20% - Accent6 2" xfId="271"/>
    <cellStyle name="20% - Accent6 2 2" xfId="272"/>
    <cellStyle name="40% - Accent1" xfId="13" builtinId="31" customBuiltin="1"/>
    <cellStyle name="40% - Accent1 2" xfId="273"/>
    <cellStyle name="40% - Accent1 2 2" xfId="274"/>
    <cellStyle name="40% - Accent2" xfId="14" builtinId="35" customBuiltin="1"/>
    <cellStyle name="40% - Accent2 2" xfId="275"/>
    <cellStyle name="40% - Accent2 2 2" xfId="276"/>
    <cellStyle name="40% - Accent3" xfId="15" builtinId="39" customBuiltin="1"/>
    <cellStyle name="40% - Accent3 2" xfId="277"/>
    <cellStyle name="40% - Accent3 2 2" xfId="278"/>
    <cellStyle name="40% - Accent4" xfId="16" builtinId="43" customBuiltin="1"/>
    <cellStyle name="40% - Accent4 2" xfId="279"/>
    <cellStyle name="40% - Accent4 2 2" xfId="280"/>
    <cellStyle name="40% - Accent5" xfId="17" builtinId="47" customBuiltin="1"/>
    <cellStyle name="40% - Accent5 2" xfId="281"/>
    <cellStyle name="40% - Accent5 2 2" xfId="282"/>
    <cellStyle name="40% - Accent6" xfId="18" builtinId="51" customBuiltin="1"/>
    <cellStyle name="40% - Accent6 2" xfId="283"/>
    <cellStyle name="40% - Accent6 2 2" xfId="284"/>
    <cellStyle name="60% - Accent1" xfId="19" builtinId="32" customBuiltin="1"/>
    <cellStyle name="60% - Accent1 2" xfId="285"/>
    <cellStyle name="60% - Accent1 2 2" xfId="286"/>
    <cellStyle name="60% - Accent2" xfId="20" builtinId="36" customBuiltin="1"/>
    <cellStyle name="60% - Accent2 2" xfId="287"/>
    <cellStyle name="60% - Accent2 2 2" xfId="288"/>
    <cellStyle name="60% - Accent3" xfId="21" builtinId="40" customBuiltin="1"/>
    <cellStyle name="60% - Accent3 2" xfId="289"/>
    <cellStyle name="60% - Accent3 2 2" xfId="290"/>
    <cellStyle name="60% - Accent4" xfId="22" builtinId="44" customBuiltin="1"/>
    <cellStyle name="60% - Accent4 2" xfId="291"/>
    <cellStyle name="60% - Accent4 2 2" xfId="292"/>
    <cellStyle name="60% - Accent5" xfId="23" builtinId="48" customBuiltin="1"/>
    <cellStyle name="60% - Accent5 2" xfId="293"/>
    <cellStyle name="60% - Accent5 2 2" xfId="294"/>
    <cellStyle name="60% - Accent6" xfId="24" builtinId="52" customBuiltin="1"/>
    <cellStyle name="60% - Accent6 2" xfId="295"/>
    <cellStyle name="60% - Accent6 2 2" xfId="296"/>
    <cellStyle name="Accent1" xfId="25" builtinId="29" customBuiltin="1"/>
    <cellStyle name="Accent1 2" xfId="297"/>
    <cellStyle name="Accent1 2 2" xfId="298"/>
    <cellStyle name="Accent2" xfId="26" builtinId="33" customBuiltin="1"/>
    <cellStyle name="Accent2 2" xfId="299"/>
    <cellStyle name="Accent2 2 2" xfId="300"/>
    <cellStyle name="Accent3" xfId="27" builtinId="37" customBuiltin="1"/>
    <cellStyle name="Accent3 2" xfId="301"/>
    <cellStyle name="Accent3 2 2" xfId="302"/>
    <cellStyle name="Accent4" xfId="28" builtinId="41" customBuiltin="1"/>
    <cellStyle name="Accent4 2" xfId="303"/>
    <cellStyle name="Accent4 2 2" xfId="304"/>
    <cellStyle name="Accent5" xfId="29" builtinId="45" customBuiltin="1"/>
    <cellStyle name="Accent5 2" xfId="305"/>
    <cellStyle name="Accent5 2 2" xfId="306"/>
    <cellStyle name="Accent6" xfId="30" builtinId="49" customBuiltin="1"/>
    <cellStyle name="Accent6 2" xfId="307"/>
    <cellStyle name="Accent6 2 2" xfId="308"/>
    <cellStyle name="AeE­ [0]_INQUIRY ¿μ¾÷AßAø " xfId="31"/>
    <cellStyle name="AeE­_INQUIRY ¿μ¾÷AßAø " xfId="32"/>
    <cellStyle name="AÞ¸¶ [0]_INQUIRY ¿?¾÷AßAø " xfId="33"/>
    <cellStyle name="AÞ¸¶_INQUIRY ¿?¾÷AßAø " xfId="34"/>
    <cellStyle name="Bad" xfId="35" builtinId="27" customBuiltin="1"/>
    <cellStyle name="Bad 2" xfId="309"/>
    <cellStyle name="Bad 2 2" xfId="310"/>
    <cellStyle name="Black" xfId="36"/>
    <cellStyle name="Black 1" xfId="311"/>
    <cellStyle name="Black 2" xfId="312"/>
    <cellStyle name="Black_Accident 2009-10 Sabarmati Circle" xfId="313"/>
    <cellStyle name="Border" xfId="37"/>
    <cellStyle name="Border 1" xfId="314"/>
    <cellStyle name="Border 2" xfId="315"/>
    <cellStyle name="Border_Accident 2009-10 Sabarmati Circle" xfId="316"/>
    <cellStyle name="C?AØ_¿?¾÷CoE² " xfId="38"/>
    <cellStyle name="C￥AØ_¿μ¾÷CoE² " xfId="39"/>
    <cellStyle name="Calculation" xfId="40" builtinId="22" customBuiltin="1"/>
    <cellStyle name="Calculation 2" xfId="317"/>
    <cellStyle name="Calculation 2 2" xfId="318"/>
    <cellStyle name="Check Cell" xfId="41" builtinId="23" customBuiltin="1"/>
    <cellStyle name="Check Cell 2" xfId="319"/>
    <cellStyle name="Check Cell 2 2" xfId="320"/>
    <cellStyle name="Comma0" xfId="42"/>
    <cellStyle name="Comma0 1" xfId="321"/>
    <cellStyle name="Comma0 10" xfId="244"/>
    <cellStyle name="Comma0 10 2" xfId="545"/>
    <cellStyle name="Comma0 2" xfId="43"/>
    <cellStyle name="Comma0 2 2" xfId="418"/>
    <cellStyle name="Comma0 3" xfId="44"/>
    <cellStyle name="Comma0 3 2" xfId="419"/>
    <cellStyle name="Comma0 4" xfId="133"/>
    <cellStyle name="Comma0 4 2" xfId="447"/>
    <cellStyle name="Comma0 5" xfId="175"/>
    <cellStyle name="Comma0 5 2" xfId="485"/>
    <cellStyle name="Comma0 6" xfId="199"/>
    <cellStyle name="Comma0 6 2" xfId="507"/>
    <cellStyle name="Comma0 7" xfId="214"/>
    <cellStyle name="Comma0 7 2" xfId="520"/>
    <cellStyle name="Comma0 8" xfId="228"/>
    <cellStyle name="Comma0 8 2" xfId="533"/>
    <cellStyle name="Comma0 9" xfId="231"/>
    <cellStyle name="Comma0 9 2" xfId="536"/>
    <cellStyle name="Comma0_Accident 2009-10 Sabarmati Circle" xfId="322"/>
    <cellStyle name="Currency 2" xfId="323"/>
    <cellStyle name="Currency0" xfId="45"/>
    <cellStyle name="Currency0 1" xfId="324"/>
    <cellStyle name="Currency0 10" xfId="239"/>
    <cellStyle name="Currency0 10 2" xfId="540"/>
    <cellStyle name="Currency0 2" xfId="46"/>
    <cellStyle name="Currency0 2 2" xfId="420"/>
    <cellStyle name="Currency0 3" xfId="47"/>
    <cellStyle name="Currency0 3 2" xfId="421"/>
    <cellStyle name="Currency0 4" xfId="134"/>
    <cellStyle name="Currency0 4 2" xfId="448"/>
    <cellStyle name="Currency0 5" xfId="176"/>
    <cellStyle name="Currency0 5 2" xfId="486"/>
    <cellStyle name="Currency0 6" xfId="197"/>
    <cellStyle name="Currency0 6 2" xfId="505"/>
    <cellStyle name="Currency0 7" xfId="211"/>
    <cellStyle name="Currency0 7 2" xfId="517"/>
    <cellStyle name="Currency0 8" xfId="218"/>
    <cellStyle name="Currency0 8 2" xfId="523"/>
    <cellStyle name="Currency0 9" xfId="232"/>
    <cellStyle name="Currency0 9 2" xfId="537"/>
    <cellStyle name="Currency0_Accident 2009-10 Sabarmati Circle" xfId="325"/>
    <cellStyle name="Date" xfId="48"/>
    <cellStyle name="Date 1" xfId="326"/>
    <cellStyle name="Date 10" xfId="246"/>
    <cellStyle name="Date 10 2" xfId="547"/>
    <cellStyle name="Date 2" xfId="49"/>
    <cellStyle name="Date 2 2" xfId="422"/>
    <cellStyle name="Date 3" xfId="50"/>
    <cellStyle name="Date 3 2" xfId="423"/>
    <cellStyle name="Date 4" xfId="135"/>
    <cellStyle name="Date 4 2" xfId="449"/>
    <cellStyle name="Date 5" xfId="177"/>
    <cellStyle name="Date 5 2" xfId="487"/>
    <cellStyle name="Date 6" xfId="198"/>
    <cellStyle name="Date 6 2" xfId="506"/>
    <cellStyle name="Date 7" xfId="212"/>
    <cellStyle name="Date 7 2" xfId="518"/>
    <cellStyle name="Date 8" xfId="205"/>
    <cellStyle name="Date 8 2" xfId="512"/>
    <cellStyle name="Date 9" xfId="222"/>
    <cellStyle name="Date 9 2" xfId="527"/>
    <cellStyle name="Date_Accident 2009-10 Sabarmati Circle" xfId="327"/>
    <cellStyle name="Dezimal [0]_laroux" xfId="51"/>
    <cellStyle name="Dezimal_laroux" xfId="52"/>
    <cellStyle name="Euro" xfId="53"/>
    <cellStyle name="Euro 1" xfId="328"/>
    <cellStyle name="Euro 10" xfId="233"/>
    <cellStyle name="Euro 10 2" xfId="538"/>
    <cellStyle name="Euro 2" xfId="54"/>
    <cellStyle name="Euro 2 2" xfId="424"/>
    <cellStyle name="Euro 3" xfId="55"/>
    <cellStyle name="Euro 3 2" xfId="425"/>
    <cellStyle name="Euro 4" xfId="136"/>
    <cellStyle name="Euro 4 2" xfId="450"/>
    <cellStyle name="Euro 5" xfId="178"/>
    <cellStyle name="Euro 5 2" xfId="488"/>
    <cellStyle name="Euro 6" xfId="194"/>
    <cellStyle name="Euro 6 2" xfId="502"/>
    <cellStyle name="Euro 7" xfId="208"/>
    <cellStyle name="Euro 7 2" xfId="514"/>
    <cellStyle name="Euro 8" xfId="229"/>
    <cellStyle name="Euro 8 2" xfId="534"/>
    <cellStyle name="Euro 9" xfId="226"/>
    <cellStyle name="Euro 9 2" xfId="531"/>
    <cellStyle name="Euro_Accident 2009-10 Sabarmati Circle" xfId="329"/>
    <cellStyle name="Explanatory Text" xfId="56" builtinId="53" customBuiltin="1"/>
    <cellStyle name="Explanatory Text 2" xfId="330"/>
    <cellStyle name="Fixed" xfId="57"/>
    <cellStyle name="Fixed 1" xfId="331"/>
    <cellStyle name="Fixed 10" xfId="219"/>
    <cellStyle name="Fixed 10 2" xfId="524"/>
    <cellStyle name="Fixed 2" xfId="58"/>
    <cellStyle name="Fixed 2 2" xfId="426"/>
    <cellStyle name="Fixed 3" xfId="59"/>
    <cellStyle name="Fixed 3 2" xfId="427"/>
    <cellStyle name="Fixed 4" xfId="137"/>
    <cellStyle name="Fixed 4 2" xfId="451"/>
    <cellStyle name="Fixed 5" xfId="179"/>
    <cellStyle name="Fixed 5 2" xfId="489"/>
    <cellStyle name="Fixed 6" xfId="201"/>
    <cellStyle name="Fixed 6 2" xfId="509"/>
    <cellStyle name="Fixed 7" xfId="216"/>
    <cellStyle name="Fixed 7 2" xfId="522"/>
    <cellStyle name="Fixed 8" xfId="224"/>
    <cellStyle name="Fixed 8 2" xfId="529"/>
    <cellStyle name="Fixed 9" xfId="220"/>
    <cellStyle name="Fixed 9 2" xfId="525"/>
    <cellStyle name="Fixed_Accident 2009-10 Sabarmati Circle" xfId="332"/>
    <cellStyle name="Good" xfId="60" builtinId="26" customBuiltin="1"/>
    <cellStyle name="Good 2" xfId="333"/>
    <cellStyle name="Good 2 2" xfId="334"/>
    <cellStyle name="Grey" xfId="61"/>
    <cellStyle name="Grey 1" xfId="335"/>
    <cellStyle name="Grey 2" xfId="62"/>
    <cellStyle name="Grey 3" xfId="63"/>
    <cellStyle name="Grey_SoP002 (2)" xfId="64"/>
    <cellStyle name="Heading 1" xfId="65" builtinId="16" customBuiltin="1"/>
    <cellStyle name="Heading 1 1" xfId="336"/>
    <cellStyle name="Heading 1 2" xfId="337"/>
    <cellStyle name="Heading 1 3" xfId="338"/>
    <cellStyle name="Heading 1 3 2" xfId="339"/>
    <cellStyle name="Heading 2" xfId="66" builtinId="17" customBuiltin="1"/>
    <cellStyle name="Heading 2 1" xfId="340"/>
    <cellStyle name="Heading 2 2" xfId="341"/>
    <cellStyle name="Heading 2 3" xfId="342"/>
    <cellStyle name="Heading 2 3 2" xfId="343"/>
    <cellStyle name="Heading 3" xfId="67" builtinId="18" customBuiltin="1"/>
    <cellStyle name="Heading 3 2" xfId="344"/>
    <cellStyle name="Heading 4" xfId="68" builtinId="19" customBuiltin="1"/>
    <cellStyle name="Heading 4 2" xfId="345"/>
    <cellStyle name="Input" xfId="69" builtinId="20" customBuiltin="1"/>
    <cellStyle name="Input [yellow]" xfId="70"/>
    <cellStyle name="Input [yellow] 1" xfId="346"/>
    <cellStyle name="Input [yellow] 2" xfId="71"/>
    <cellStyle name="Input [yellow] 3" xfId="72"/>
    <cellStyle name="Input [yellow]_SoP002 (2)" xfId="73"/>
    <cellStyle name="Input 10" xfId="347"/>
    <cellStyle name="Input 11" xfId="348"/>
    <cellStyle name="Input 12" xfId="349"/>
    <cellStyle name="Input 2" xfId="350"/>
    <cellStyle name="Input 2 2" xfId="351"/>
    <cellStyle name="Input 3" xfId="352"/>
    <cellStyle name="Input 4" xfId="353"/>
    <cellStyle name="Input 5" xfId="354"/>
    <cellStyle name="Input 6" xfId="355"/>
    <cellStyle name="Input 7" xfId="356"/>
    <cellStyle name="Input 8" xfId="357"/>
    <cellStyle name="Input 9" xfId="358"/>
    <cellStyle name="Linked Cell" xfId="74" builtinId="24" customBuiltin="1"/>
    <cellStyle name="Linked Cell 2" xfId="359"/>
    <cellStyle name="Milliers [0]_laroux" xfId="75"/>
    <cellStyle name="Milliers_laroux" xfId="76"/>
    <cellStyle name="Neutral" xfId="77" builtinId="28" customBuiltin="1"/>
    <cellStyle name="Neutral 2" xfId="360"/>
    <cellStyle name="Neutral 2 2" xfId="361"/>
    <cellStyle name="Non défini" xfId="78"/>
    <cellStyle name="Non défini 1" xfId="362"/>
    <cellStyle name="Non défini 2" xfId="363"/>
    <cellStyle name="Non défini_Accident 2009-10 Sabarmati Circle" xfId="364"/>
    <cellStyle name="Normal" xfId="0" builtinId="0"/>
    <cellStyle name="Normal - Style1" xfId="79"/>
    <cellStyle name="Normal - Style1 1" xfId="365"/>
    <cellStyle name="Normal - Style1 10" xfId="223"/>
    <cellStyle name="Normal - Style1 10 2" xfId="528"/>
    <cellStyle name="Normal - Style1 2" xfId="80"/>
    <cellStyle name="Normal - Style1 2 2" xfId="428"/>
    <cellStyle name="Normal - Style1 3" xfId="81"/>
    <cellStyle name="Normal - Style1 3 2" xfId="429"/>
    <cellStyle name="Normal - Style1 4" xfId="140"/>
    <cellStyle name="Normal - Style1 4 2" xfId="454"/>
    <cellStyle name="Normal - Style1 5" xfId="182"/>
    <cellStyle name="Normal - Style1 5 2" xfId="492"/>
    <cellStyle name="Normal - Style1 6" xfId="196"/>
    <cellStyle name="Normal - Style1 6 2" xfId="504"/>
    <cellStyle name="Normal - Style1 7" xfId="210"/>
    <cellStyle name="Normal - Style1 7 2" xfId="516"/>
    <cellStyle name="Normal - Style1 8" xfId="221"/>
    <cellStyle name="Normal - Style1 8 2" xfId="526"/>
    <cellStyle name="Normal - Style1 9" xfId="185"/>
    <cellStyle name="Normal - Style1 9 2" xfId="495"/>
    <cellStyle name="Normal - Style1_Accident 2009-10 Sabarmati Circle" xfId="366"/>
    <cellStyle name="Normal 10" xfId="258"/>
    <cellStyle name="Normal 10 2" xfId="254"/>
    <cellStyle name="Normal 10 3" xfId="551"/>
    <cellStyle name="Normal 100" xfId="367"/>
    <cellStyle name="Normal 100 2" xfId="368"/>
    <cellStyle name="Normal 100 2 2" xfId="554"/>
    <cellStyle name="Normal 100 3" xfId="553"/>
    <cellStyle name="Normal 103" xfId="412"/>
    <cellStyle name="Normal 103 2" xfId="571"/>
    <cellStyle name="Normal 103 3" xfId="573"/>
    <cellStyle name="Normal 103 3 2" xfId="575"/>
    <cellStyle name="Normal 103 3 2 2" xfId="581"/>
    <cellStyle name="Normal 103 3 3" xfId="577"/>
    <cellStyle name="Normal 103 3 4" xfId="580"/>
    <cellStyle name="Normal 11" xfId="369"/>
    <cellStyle name="Normal 11 2" xfId="251"/>
    <cellStyle name="Normal 11 3" xfId="555"/>
    <cellStyle name="Normal 12" xfId="370"/>
    <cellStyle name="Normal 12 2" xfId="556"/>
    <cellStyle name="Normal 13" xfId="371"/>
    <cellStyle name="Normal 13 2" xfId="409"/>
    <cellStyle name="Normal 13 2 2" xfId="568"/>
    <cellStyle name="Normal 13 3" xfId="557"/>
    <cellStyle name="Normal 14" xfId="237"/>
    <cellStyle name="Normal 15" xfId="234"/>
    <cellStyle name="Normal 16" xfId="372"/>
    <cellStyle name="Normal 16 2" xfId="558"/>
    <cellStyle name="Normal 17" xfId="373"/>
    <cellStyle name="Normal 18" xfId="259"/>
    <cellStyle name="Normal 18 2" xfId="552"/>
    <cellStyle name="Normal 19" xfId="374"/>
    <cellStyle name="Normal 19 2" xfId="559"/>
    <cellStyle name="Normal 2" xfId="82"/>
    <cellStyle name="Normal 2 10" xfId="235"/>
    <cellStyle name="Normal 2 11" xfId="414"/>
    <cellStyle name="Normal 2 12" xfId="578"/>
    <cellStyle name="Normal 2 2" xfId="83"/>
    <cellStyle name="Normal 2 2 10" xfId="132"/>
    <cellStyle name="Normal 2 2 11" xfId="227"/>
    <cellStyle name="Normal 2 2 11 2" xfId="532"/>
    <cellStyle name="Normal 2 2 12" xfId="238"/>
    <cellStyle name="Normal 2 2 12 2" xfId="539"/>
    <cellStyle name="Normal 2 2 13" xfId="245"/>
    <cellStyle name="Normal 2 2 13 2" xfId="546"/>
    <cellStyle name="Normal 2 2 2" xfId="124"/>
    <cellStyle name="Normal 2 2 2 2" xfId="141"/>
    <cellStyle name="Normal 2 2 2 2 2" xfId="455"/>
    <cellStyle name="Normal 2 2 2 3" xfId="183"/>
    <cellStyle name="Normal 2 2 2 3 2" xfId="493"/>
    <cellStyle name="Normal 2 2 2 4" xfId="149"/>
    <cellStyle name="Normal 2 2 2 4 2" xfId="462"/>
    <cellStyle name="Normal 2 2 2 5" xfId="191"/>
    <cellStyle name="Normal 2 2 2 5 2" xfId="500"/>
    <cellStyle name="Normal 2 2 3" xfId="161"/>
    <cellStyle name="Normal 2 2 3 2" xfId="472"/>
    <cellStyle name="Normal 2 2 4" xfId="157"/>
    <cellStyle name="Normal 2 2 4 2" xfId="470"/>
    <cellStyle name="Normal 2 2 5" xfId="164"/>
    <cellStyle name="Normal 2 2 5 2" xfId="475"/>
    <cellStyle name="Normal 2 2 6" xfId="155"/>
    <cellStyle name="Normal 2 2 6 2" xfId="468"/>
    <cellStyle name="Normal 2 2 7" xfId="169"/>
    <cellStyle name="Normal 2 2 7 2" xfId="479"/>
    <cellStyle name="Normal 2 2 8" xfId="147"/>
    <cellStyle name="Normal 2 2 9" xfId="189"/>
    <cellStyle name="Normal 2 3" xfId="84"/>
    <cellStyle name="Normal 2 3 10" xfId="217"/>
    <cellStyle name="Normal 2 3 2" xfId="128"/>
    <cellStyle name="Normal 2 3 2 2" xfId="142"/>
    <cellStyle name="Normal 2 3 2 2 2" xfId="456"/>
    <cellStyle name="Normal 2 3 2 3" xfId="184"/>
    <cellStyle name="Normal 2 3 2 3 2" xfId="494"/>
    <cellStyle name="Normal 2 3 2 4" xfId="181"/>
    <cellStyle name="Normal 2 3 2 4 2" xfId="491"/>
    <cellStyle name="Normal 2 3 2 5" xfId="200"/>
    <cellStyle name="Normal 2 3 2 5 2" xfId="508"/>
    <cellStyle name="Normal 2 3 3" xfId="162"/>
    <cellStyle name="Normal 2 3 3 2" xfId="473"/>
    <cellStyle name="Normal 2 3 4" xfId="156"/>
    <cellStyle name="Normal 2 3 4 2" xfId="469"/>
    <cellStyle name="Normal 2 3 5" xfId="165"/>
    <cellStyle name="Normal 2 3 5 2" xfId="476"/>
    <cellStyle name="Normal 2 3 6" xfId="154"/>
    <cellStyle name="Normal 2 3 6 2" xfId="467"/>
    <cellStyle name="Normal 2 3 7" xfId="170"/>
    <cellStyle name="Normal 2 3 7 2" xfId="480"/>
    <cellStyle name="Normal 2 3 8" xfId="160"/>
    <cellStyle name="Normal 2 3 9" xfId="202"/>
    <cellStyle name="Normal 2 4" xfId="85"/>
    <cellStyle name="Normal 2 4 2" xfId="430"/>
    <cellStyle name="Normal 2 5" xfId="86"/>
    <cellStyle name="Normal 2 5 2" xfId="253"/>
    <cellStyle name="Normal 2 6" xfId="158"/>
    <cellStyle name="Normal 2 6 2" xfId="252"/>
    <cellStyle name="Normal 2 7" xfId="163"/>
    <cellStyle name="Normal 2 7 2" xfId="474"/>
    <cellStyle name="Normal 2 8" xfId="159"/>
    <cellStyle name="Normal 2 8 2" xfId="471"/>
    <cellStyle name="Normal 2 9" xfId="168"/>
    <cellStyle name="Normal 2 9 2" xfId="236"/>
    <cellStyle name="Normal 2 9 3" xfId="247"/>
    <cellStyle name="Normal 20" xfId="375"/>
    <cellStyle name="Normal 20 2" xfId="560"/>
    <cellStyle name="Normal 21" xfId="376"/>
    <cellStyle name="Normal 21 2" xfId="561"/>
    <cellStyle name="Normal 22" xfId="377"/>
    <cellStyle name="Normal 22 2" xfId="562"/>
    <cellStyle name="Normal 23" xfId="378"/>
    <cellStyle name="Normal 23 2" xfId="563"/>
    <cellStyle name="Normal 24" xfId="256"/>
    <cellStyle name="Normal 25" xfId="379"/>
    <cellStyle name="Normal 26" xfId="380"/>
    <cellStyle name="Normal 27" xfId="381"/>
    <cellStyle name="Normal 28" xfId="382"/>
    <cellStyle name="Normal 29" xfId="383"/>
    <cellStyle name="Normal 3" xfId="87"/>
    <cellStyle name="Normal 3 2" xfId="88"/>
    <cellStyle name="Normal 3 2 2" xfId="431"/>
    <cellStyle name="Normal 3 3" xfId="89"/>
    <cellStyle name="Normal 3 3 2" xfId="432"/>
    <cellStyle name="Normal 3 4" xfId="257"/>
    <cellStyle name="Normal 3_SoP002 (2)" xfId="90"/>
    <cellStyle name="Normal 30" xfId="384"/>
    <cellStyle name="Normal 31" xfId="410"/>
    <cellStyle name="Normal 31 2" xfId="411"/>
    <cellStyle name="Normal 31 2 2" xfId="570"/>
    <cellStyle name="Normal 31 2 3" xfId="572"/>
    <cellStyle name="Normal 31 2 3 2" xfId="574"/>
    <cellStyle name="Normal 31 2 3 3" xfId="576"/>
    <cellStyle name="Normal 31 2 3 4" xfId="579"/>
    <cellStyle name="Normal 31 3" xfId="569"/>
    <cellStyle name="Normal 34" xfId="385"/>
    <cellStyle name="Normal 4" xfId="91"/>
    <cellStyle name="Normal 4 2" xfId="386"/>
    <cellStyle name="Normal 47" xfId="413"/>
    <cellStyle name="Normal 5" xfId="92"/>
    <cellStyle name="Normal 5 2" xfId="93"/>
    <cellStyle name="Normal 5 2 2" xfId="434"/>
    <cellStyle name="Normal 5 3" xfId="94"/>
    <cellStyle name="Normal 5 3 2" xfId="435"/>
    <cellStyle name="Normal 5 4" xfId="433"/>
    <cellStyle name="Normal 5_SoP002 (2)" xfId="95"/>
    <cellStyle name="Normal 6" xfId="96"/>
    <cellStyle name="Normal 6 10" xfId="207"/>
    <cellStyle name="Normal 6 2" xfId="127"/>
    <cellStyle name="Normal 6 2 2" xfId="143"/>
    <cellStyle name="Normal 6 2 2 2" xfId="457"/>
    <cellStyle name="Normal 6 2 3" xfId="186"/>
    <cellStyle name="Normal 6 2 3 2" xfId="496"/>
    <cellStyle name="Normal 6 2 4" xfId="180"/>
    <cellStyle name="Normal 6 2 4 2" xfId="490"/>
    <cellStyle name="Normal 6 2 5" xfId="195"/>
    <cellStyle name="Normal 6 2 5 2" xfId="503"/>
    <cellStyle name="Normal 6 3" xfId="166"/>
    <cellStyle name="Normal 6 3 2" xfId="477"/>
    <cellStyle name="Normal 6 4" xfId="153"/>
    <cellStyle name="Normal 6 4 2" xfId="466"/>
    <cellStyle name="Normal 6 5" xfId="171"/>
    <cellStyle name="Normal 6 5 2" xfId="481"/>
    <cellStyle name="Normal 6 6" xfId="151"/>
    <cellStyle name="Normal 6 6 2" xfId="464"/>
    <cellStyle name="Normal 6 7" xfId="173"/>
    <cellStyle name="Normal 6 7 2" xfId="483"/>
    <cellStyle name="Normal 6 8" xfId="125"/>
    <cellStyle name="Normal 6 9" xfId="193"/>
    <cellStyle name="Normal 7" xfId="97"/>
    <cellStyle name="Normal 7 2" xfId="144"/>
    <cellStyle name="Normal 7 2 2" xfId="458"/>
    <cellStyle name="Normal 7 3" xfId="167"/>
    <cellStyle name="Normal 7 3 2" xfId="478"/>
    <cellStyle name="Normal 7 4" xfId="152"/>
    <cellStyle name="Normal 7 4 2" xfId="465"/>
    <cellStyle name="Normal 7 5" xfId="172"/>
    <cellStyle name="Normal 7 5 2" xfId="482"/>
    <cellStyle name="Normal 7 6" xfId="150"/>
    <cellStyle name="Normal 7 6 2" xfId="463"/>
    <cellStyle name="Normal 7 7" xfId="174"/>
    <cellStyle name="Normal 7 7 2" xfId="484"/>
    <cellStyle name="Normal 7 8" xfId="436"/>
    <cellStyle name="Normal 8" xfId="98"/>
    <cellStyle name="Normal 8 2" xfId="145"/>
    <cellStyle name="Normal 8 2 2" xfId="459"/>
    <cellStyle name="Normal 8 3" xfId="187"/>
    <cellStyle name="Normal 8 3 2" xfId="497"/>
    <cellStyle name="Normal 8 4" xfId="129"/>
    <cellStyle name="Normal 8 4 2" xfId="444"/>
    <cellStyle name="Normal 8 5" xfId="203"/>
    <cellStyle name="Normal 8 5 2" xfId="510"/>
    <cellStyle name="Normal 8 6" xfId="225"/>
    <cellStyle name="Normal 8 6 2" xfId="530"/>
    <cellStyle name="Normal 8 7" xfId="241"/>
    <cellStyle name="Normal 8 7 2" xfId="542"/>
    <cellStyle name="Normal 8 8" xfId="248"/>
    <cellStyle name="Normal 8 8 2" xfId="548"/>
    <cellStyle name="Normal 8 9" xfId="437"/>
    <cellStyle name="Normal 9" xfId="255"/>
    <cellStyle name="Normal 9 2" xfId="387"/>
    <cellStyle name="Normal 94" xfId="388"/>
    <cellStyle name="Normal 94 2" xfId="389"/>
    <cellStyle name="Normal 94 2 2" xfId="565"/>
    <cellStyle name="Normal 94 3" xfId="564"/>
    <cellStyle name="Normal 96" xfId="390"/>
    <cellStyle name="Normal 96 2" xfId="391"/>
    <cellStyle name="Normal 96 2 2" xfId="567"/>
    <cellStyle name="Normal 96 3" xfId="566"/>
    <cellStyle name="Note" xfId="99" builtinId="10" customBuiltin="1"/>
    <cellStyle name="Note 2" xfId="392"/>
    <cellStyle name="Note 2 2" xfId="393"/>
    <cellStyle name="Output" xfId="100" builtinId="21" customBuiltin="1"/>
    <cellStyle name="Output 2" xfId="394"/>
    <cellStyle name="Output 2 2" xfId="395"/>
    <cellStyle name="Percent [2]" xfId="101"/>
    <cellStyle name="Percent [2] 1" xfId="396"/>
    <cellStyle name="Percent [2] 10" xfId="249"/>
    <cellStyle name="Percent [2] 10 2" xfId="549"/>
    <cellStyle name="Percent [2] 2" xfId="102"/>
    <cellStyle name="Percent [2] 2 2" xfId="438"/>
    <cellStyle name="Percent [2] 3" xfId="103"/>
    <cellStyle name="Percent [2] 3 2" xfId="439"/>
    <cellStyle name="Percent [2] 4" xfId="146"/>
    <cellStyle name="Percent [2] 4 2" xfId="460"/>
    <cellStyle name="Percent [2] 5" xfId="188"/>
    <cellStyle name="Percent [2] 5 2" xfId="498"/>
    <cellStyle name="Percent [2] 6" xfId="131"/>
    <cellStyle name="Percent [2] 6 2" xfId="446"/>
    <cellStyle name="Percent [2] 7" xfId="126"/>
    <cellStyle name="Percent [2] 7 2" xfId="443"/>
    <cellStyle name="Percent [2] 8" xfId="215"/>
    <cellStyle name="Percent [2] 8 2" xfId="521"/>
    <cellStyle name="Percent [2] 9" xfId="242"/>
    <cellStyle name="Percent [2] 9 2" xfId="543"/>
    <cellStyle name="Percent [2]_Accident 2009-10 Sabarmati Circle" xfId="397"/>
    <cellStyle name="Red" xfId="104"/>
    <cellStyle name="Red 1" xfId="398"/>
    <cellStyle name="Red 2" xfId="399"/>
    <cellStyle name="Red_Accident 2009-10 Sabarmati Circle" xfId="400"/>
    <cellStyle name="Style 1" xfId="105"/>
    <cellStyle name="Style 1 10" xfId="250"/>
    <cellStyle name="Style 1 10 2" xfId="550"/>
    <cellStyle name="Style 1 11" xfId="440"/>
    <cellStyle name="Style 1 2" xfId="106"/>
    <cellStyle name="Style 1 2 2" xfId="441"/>
    <cellStyle name="Style 1 3" xfId="107"/>
    <cellStyle name="Style 1 3 2" xfId="442"/>
    <cellStyle name="Style 1 4" xfId="148"/>
    <cellStyle name="Style 1 4 2" xfId="461"/>
    <cellStyle name="Style 1 5" xfId="190"/>
    <cellStyle name="Style 1 5 2" xfId="499"/>
    <cellStyle name="Style 1 6" xfId="138"/>
    <cellStyle name="Style 1 6 2" xfId="452"/>
    <cellStyle name="Style 1 7" xfId="204"/>
    <cellStyle name="Style 1 7 2" xfId="511"/>
    <cellStyle name="Style 1 8" xfId="209"/>
    <cellStyle name="Style 1 8 2" xfId="515"/>
    <cellStyle name="Style 1 9" xfId="243"/>
    <cellStyle name="Style 1 9 2" xfId="544"/>
    <cellStyle name="Title" xfId="108" builtinId="15" customBuiltin="1"/>
    <cellStyle name="Title 2" xfId="401"/>
    <cellStyle name="Total" xfId="109" builtinId="25" customBuiltin="1"/>
    <cellStyle name="Total 1" xfId="402"/>
    <cellStyle name="Total 2" xfId="403"/>
    <cellStyle name="Total 3" xfId="404"/>
    <cellStyle name="Total 4" xfId="405"/>
    <cellStyle name="Total 4 2" xfId="406"/>
    <cellStyle name="Total 5" xfId="407"/>
    <cellStyle name="Währung [0]_RESULTS" xfId="110"/>
    <cellStyle name="Währung_RESULTS" xfId="111"/>
    <cellStyle name="Warning Text" xfId="112" builtinId="11" customBuiltin="1"/>
    <cellStyle name="Warning Text 2" xfId="408"/>
    <cellStyle name="똿뗦먛귟 [0.00]_PRODUCT DETAIL Q1" xfId="113"/>
    <cellStyle name="똿뗦먛귟_PRODUCT DETAIL Q1" xfId="114"/>
    <cellStyle name="믅됞 [0.00]_PRODUCT DETAIL Q1" xfId="115"/>
    <cellStyle name="믅됞_PRODUCT DETAIL Q1" xfId="116"/>
    <cellStyle name="백분율_HOBONG" xfId="117"/>
    <cellStyle name="뷭?_BOOKSHIP" xfId="118"/>
    <cellStyle name="콤마 [0]_1202" xfId="119"/>
    <cellStyle name="콤마_1202" xfId="120"/>
    <cellStyle name="통화 [0]_1202" xfId="121"/>
    <cellStyle name="통화_1202" xfId="122"/>
    <cellStyle name="표준_(정보부문)월별인원계획" xfId="1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RRS\WINDOWS\Desktop\REMIS1\RE_Dec_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ch1\C\MIS\April-05\MPZPJA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p1\C\GEB_Anand\SHP_TD_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1\C\MIS\April-05\Mpzp1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p1\C\GEB_Anand\ST\st\s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In/SOP_2nd%20Qtr%2025-26%20with%20T&amp;D%20Reports%20GER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OP%20&amp;%20RIM\SOP%202011-12\SOP%20IInd%20Qtr\accident%20april%20to%20oct%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001"/>
      <sheetName val="zpF0001"/>
      <sheetName val="mpmla wise pp01_02"/>
      <sheetName val="Sheet3"/>
      <sheetName val="Sheet1"/>
      <sheetName val="shp_T_D_drive"/>
      <sheetName val="2.7.2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shp_T&amp;D_drive"/>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SHP_TD_00"/>
      <sheetName val="T_D COMP"/>
      <sheetName val="HTVR CO_"/>
      <sheetName val="Sheet2"/>
      <sheetName val="Book1"/>
      <sheetName val="FDR MST"/>
      <sheetName val="DATA"/>
      <sheetName val="Sheet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eet1"/>
      <sheetName val="00 to03"/>
      <sheetName val="Sheet3"/>
      <sheetName val="XL4Test5"/>
      <sheetName val="mpmla wise pp0001"/>
      <sheetName val="zpF0001"/>
      <sheetName val="TLPPOCT"/>
      <sheetName val="mpmla wise pp01_0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shp_T_D_drive"/>
      <sheetName val="mpmla wise pp0001"/>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Existing"/>
      <sheetName val="Modified"/>
      <sheetName val="Proposed"/>
      <sheetName val="CostBenefitRatio"/>
      <sheetName val="Proforma-B"/>
      <sheetName val="mpmla wise pp01_02"/>
      <sheetName val="TT_15 NOS"/>
      <sheetName val="CT_mtr_check"/>
      <sheetName val="mpmla wise pp0001"/>
      <sheetName val="zpF0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 012"/>
      <sheetName val="SoP 014"/>
      <sheetName val="H1"/>
      <sheetName val="H2"/>
    </sheetNames>
    <sheetDataSet>
      <sheetData sheetId="0"/>
      <sheetData sheetId="1">
        <row r="23">
          <cell r="C23">
            <v>16613.134320146321</v>
          </cell>
          <cell r="D23">
            <v>16072.965589070001</v>
          </cell>
        </row>
      </sheetData>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IL TO OCT08"/>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4.7.2025.a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1"/>
  <sheetViews>
    <sheetView tabSelected="1" view="pageBreakPreview" zoomScale="90" zoomScaleSheetLayoutView="90" workbookViewId="0">
      <selection activeCell="H13" sqref="H12:H13"/>
    </sheetView>
  </sheetViews>
  <sheetFormatPr defaultColWidth="9.109375" defaultRowHeight="13.2"/>
  <cols>
    <col min="1" max="1" width="16.5546875" style="11" customWidth="1"/>
    <col min="2" max="2" width="79.33203125" style="11" customWidth="1"/>
    <col min="3" max="3" width="21.77734375" style="11" customWidth="1"/>
    <col min="4" max="16384" width="9.109375" style="11"/>
  </cols>
  <sheetData>
    <row r="1" spans="1:7" ht="24" customHeight="1">
      <c r="A1" s="164" t="s">
        <v>32</v>
      </c>
      <c r="B1" s="165"/>
      <c r="C1" s="166"/>
      <c r="D1" s="4"/>
      <c r="E1" s="4"/>
      <c r="F1" s="4"/>
      <c r="G1" s="4"/>
    </row>
    <row r="2" spans="1:7" ht="20.25" customHeight="1">
      <c r="A2" s="167" t="s">
        <v>295</v>
      </c>
      <c r="B2" s="168"/>
      <c r="C2" s="169"/>
      <c r="D2" s="5"/>
      <c r="E2" s="5"/>
      <c r="F2" s="5"/>
      <c r="G2" s="5"/>
    </row>
    <row r="3" spans="1:7" ht="24" customHeight="1">
      <c r="A3" s="115" t="s">
        <v>51</v>
      </c>
      <c r="B3" s="78" t="s">
        <v>52</v>
      </c>
      <c r="C3" s="116" t="s">
        <v>53</v>
      </c>
    </row>
    <row r="4" spans="1:7" ht="20.25" customHeight="1">
      <c r="A4" s="117" t="s">
        <v>54</v>
      </c>
      <c r="B4" s="79" t="s">
        <v>55</v>
      </c>
      <c r="C4" s="118" t="s">
        <v>296</v>
      </c>
    </row>
    <row r="5" spans="1:7" ht="20.25" customHeight="1">
      <c r="A5" s="117" t="s">
        <v>297</v>
      </c>
      <c r="B5" s="80" t="s">
        <v>298</v>
      </c>
      <c r="C5" s="118" t="s">
        <v>299</v>
      </c>
    </row>
    <row r="6" spans="1:7" ht="20.25" customHeight="1">
      <c r="A6" s="117" t="s">
        <v>56</v>
      </c>
      <c r="B6" s="79" t="s">
        <v>88</v>
      </c>
      <c r="C6" s="118" t="s">
        <v>296</v>
      </c>
    </row>
    <row r="7" spans="1:7" ht="20.25" customHeight="1">
      <c r="A7" s="117" t="s">
        <v>57</v>
      </c>
      <c r="B7" s="79" t="s">
        <v>290</v>
      </c>
      <c r="C7" s="118" t="s">
        <v>296</v>
      </c>
    </row>
    <row r="8" spans="1:7" ht="20.25" customHeight="1">
      <c r="A8" s="117" t="s">
        <v>58</v>
      </c>
      <c r="B8" s="80" t="s">
        <v>59</v>
      </c>
      <c r="C8" s="118" t="s">
        <v>296</v>
      </c>
    </row>
    <row r="9" spans="1:7" ht="20.25" customHeight="1">
      <c r="A9" s="117" t="s">
        <v>300</v>
      </c>
      <c r="B9" s="80" t="s">
        <v>301</v>
      </c>
      <c r="C9" s="118" t="s">
        <v>299</v>
      </c>
    </row>
    <row r="10" spans="1:7" ht="20.25" customHeight="1">
      <c r="A10" s="117" t="s">
        <v>302</v>
      </c>
      <c r="B10" s="79" t="s">
        <v>303</v>
      </c>
      <c r="C10" s="118" t="s">
        <v>299</v>
      </c>
    </row>
    <row r="11" spans="1:7" ht="20.25" customHeight="1">
      <c r="A11" s="117" t="s">
        <v>304</v>
      </c>
      <c r="B11" s="80" t="s">
        <v>305</v>
      </c>
      <c r="C11" s="118" t="s">
        <v>299</v>
      </c>
    </row>
    <row r="12" spans="1:7" ht="20.25" customHeight="1">
      <c r="A12" s="117" t="s">
        <v>280</v>
      </c>
      <c r="B12" s="80" t="s">
        <v>60</v>
      </c>
      <c r="C12" s="118" t="s">
        <v>296</v>
      </c>
    </row>
    <row r="13" spans="1:7" ht="20.25" customHeight="1">
      <c r="A13" s="117" t="s">
        <v>281</v>
      </c>
      <c r="B13" s="79" t="s">
        <v>293</v>
      </c>
      <c r="C13" s="118" t="s">
        <v>296</v>
      </c>
    </row>
    <row r="14" spans="1:7" ht="20.25" customHeight="1">
      <c r="A14" s="117" t="s">
        <v>62</v>
      </c>
      <c r="B14" s="79" t="s">
        <v>61</v>
      </c>
      <c r="C14" s="118" t="s">
        <v>296</v>
      </c>
    </row>
    <row r="15" spans="1:7" ht="20.25" customHeight="1">
      <c r="A15" s="117" t="s">
        <v>63</v>
      </c>
      <c r="B15" s="79" t="s">
        <v>282</v>
      </c>
      <c r="C15" s="118" t="s">
        <v>296</v>
      </c>
    </row>
    <row r="16" spans="1:7" ht="20.25" customHeight="1">
      <c r="A16" s="117" t="s">
        <v>306</v>
      </c>
      <c r="B16" s="80" t="s">
        <v>307</v>
      </c>
      <c r="C16" s="118" t="s">
        <v>299</v>
      </c>
    </row>
    <row r="17" spans="1:3" ht="20.25" customHeight="1">
      <c r="A17" s="117" t="s">
        <v>65</v>
      </c>
      <c r="B17" s="79" t="s">
        <v>64</v>
      </c>
      <c r="C17" s="118" t="s">
        <v>296</v>
      </c>
    </row>
    <row r="18" spans="1:3" ht="20.25" customHeight="1">
      <c r="A18" s="117" t="s">
        <v>66</v>
      </c>
      <c r="B18" s="79" t="s">
        <v>283</v>
      </c>
      <c r="C18" s="118" t="s">
        <v>296</v>
      </c>
    </row>
    <row r="19" spans="1:3" ht="20.25" customHeight="1">
      <c r="A19" s="117" t="s">
        <v>284</v>
      </c>
      <c r="B19" s="79" t="s">
        <v>285</v>
      </c>
      <c r="C19" s="118" t="s">
        <v>296</v>
      </c>
    </row>
    <row r="20" spans="1:3" ht="21" customHeight="1">
      <c r="A20" s="117" t="s">
        <v>286</v>
      </c>
      <c r="B20" s="79" t="s">
        <v>287</v>
      </c>
      <c r="C20" s="118" t="s">
        <v>296</v>
      </c>
    </row>
    <row r="21" spans="1:3" ht="24.6" customHeight="1" thickBot="1">
      <c r="A21" s="119" t="s">
        <v>288</v>
      </c>
      <c r="B21" s="120" t="s">
        <v>289</v>
      </c>
      <c r="C21" s="124" t="s">
        <v>296</v>
      </c>
    </row>
  </sheetData>
  <mergeCells count="2">
    <mergeCell ref="A1:C1"/>
    <mergeCell ref="A2:C2"/>
  </mergeCells>
  <printOptions horizontalCentered="1" verticalCentered="1"/>
  <pageMargins left="0.25" right="0.25" top="0.25" bottom="0.25" header="0" footer="0"/>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34"/>
  <sheetViews>
    <sheetView view="pageBreakPreview" topLeftCell="A25" zoomScaleSheetLayoutView="100" workbookViewId="0">
      <selection activeCell="L38" sqref="L38"/>
    </sheetView>
  </sheetViews>
  <sheetFormatPr defaultColWidth="9.109375" defaultRowHeight="13.2"/>
  <cols>
    <col min="1" max="1" width="6.109375" style="48" customWidth="1"/>
    <col min="2" max="2" width="8.88671875" style="48" customWidth="1"/>
    <col min="3" max="3" width="14.33203125" style="48" customWidth="1"/>
    <col min="4" max="4" width="14.88671875" style="48" customWidth="1"/>
    <col min="5" max="5" width="17.33203125" style="48" customWidth="1"/>
    <col min="6" max="6" width="12.88671875" style="48" customWidth="1"/>
    <col min="7" max="7" width="14.77734375" style="48" customWidth="1"/>
    <col min="8" max="8" width="16.109375" style="48" customWidth="1"/>
    <col min="9" max="9" width="16.44140625" style="48" customWidth="1"/>
    <col min="10" max="10" width="9.109375" style="48"/>
    <col min="11" max="11" width="10.88671875" style="48" bestFit="1" customWidth="1"/>
    <col min="12" max="12" width="9.109375" style="48"/>
    <col min="13" max="13" width="13.44140625" style="48" customWidth="1"/>
    <col min="14" max="14" width="12.33203125" style="48" customWidth="1"/>
    <col min="15" max="15" width="11.88671875" style="48" bestFit="1" customWidth="1"/>
    <col min="16" max="16384" width="9.109375" style="48"/>
  </cols>
  <sheetData>
    <row r="1" spans="1:10" ht="48" customHeight="1">
      <c r="A1" s="204" t="s">
        <v>87</v>
      </c>
      <c r="B1" s="205"/>
      <c r="C1" s="205"/>
      <c r="D1" s="205"/>
      <c r="E1" s="205"/>
      <c r="F1" s="205"/>
      <c r="G1" s="205"/>
      <c r="H1" s="205"/>
      <c r="I1" s="205"/>
      <c r="J1" s="206"/>
    </row>
    <row r="2" spans="1:10" ht="27.6" customHeight="1" thickBot="1">
      <c r="A2" s="207" t="s">
        <v>1340</v>
      </c>
      <c r="B2" s="208"/>
      <c r="C2" s="208"/>
      <c r="D2" s="208"/>
      <c r="E2" s="208"/>
      <c r="F2" s="208"/>
      <c r="G2" s="208"/>
      <c r="H2" s="209"/>
      <c r="I2" s="209"/>
      <c r="J2" s="210"/>
    </row>
    <row r="3" spans="1:10" s="109" customFormat="1" ht="29.4" customHeight="1">
      <c r="A3" s="190" t="s">
        <v>194</v>
      </c>
      <c r="B3" s="191"/>
      <c r="C3" s="191"/>
      <c r="D3" s="191"/>
      <c r="E3" s="191"/>
      <c r="F3" s="191"/>
      <c r="G3" s="192"/>
      <c r="H3" s="126"/>
      <c r="I3" s="126"/>
      <c r="J3" s="95"/>
    </row>
    <row r="4" spans="1:10" s="109" customFormat="1" ht="145.19999999999999">
      <c r="A4" s="100" t="s">
        <v>49</v>
      </c>
      <c r="B4" s="101" t="s">
        <v>18</v>
      </c>
      <c r="C4" s="50" t="s">
        <v>162</v>
      </c>
      <c r="D4" s="50" t="s">
        <v>165</v>
      </c>
      <c r="E4" s="50" t="s">
        <v>163</v>
      </c>
      <c r="F4" s="50" t="s">
        <v>291</v>
      </c>
      <c r="G4" s="60" t="s">
        <v>164</v>
      </c>
      <c r="H4" s="136"/>
      <c r="I4" s="136"/>
      <c r="J4" s="110"/>
    </row>
    <row r="5" spans="1:10" s="109" customFormat="1">
      <c r="A5" s="51">
        <v>1</v>
      </c>
      <c r="B5" s="52">
        <v>2</v>
      </c>
      <c r="C5" s="52">
        <v>3</v>
      </c>
      <c r="D5" s="52">
        <v>4</v>
      </c>
      <c r="E5" s="52">
        <v>5</v>
      </c>
      <c r="F5" s="52" t="s">
        <v>166</v>
      </c>
      <c r="G5" s="69" t="s">
        <v>167</v>
      </c>
      <c r="H5" s="136"/>
      <c r="I5" s="136"/>
      <c r="J5" s="110"/>
    </row>
    <row r="6" spans="1:10" s="109" customFormat="1" ht="15">
      <c r="A6" s="111">
        <v>1</v>
      </c>
      <c r="B6" s="54">
        <f>'SoP010 to 13 AG'!B6</f>
        <v>45839</v>
      </c>
      <c r="C6" s="55">
        <v>90510</v>
      </c>
      <c r="D6" s="55">
        <v>3634711</v>
      </c>
      <c r="E6" s="55">
        <v>4438101</v>
      </c>
      <c r="F6" s="55">
        <v>48016401</v>
      </c>
      <c r="G6" s="62">
        <f>F6/E6</f>
        <v>10.819132101770554</v>
      </c>
      <c r="H6" s="136"/>
      <c r="I6" s="137"/>
      <c r="J6" s="110"/>
    </row>
    <row r="7" spans="1:10" s="109" customFormat="1" ht="15">
      <c r="A7" s="111">
        <v>2</v>
      </c>
      <c r="B7" s="54">
        <f>'SoP010 to 13 AG'!B7</f>
        <v>45870</v>
      </c>
      <c r="C7" s="55">
        <v>93561</v>
      </c>
      <c r="D7" s="55">
        <v>3546596</v>
      </c>
      <c r="E7" s="55">
        <v>4476593</v>
      </c>
      <c r="F7" s="55">
        <v>50295894</v>
      </c>
      <c r="G7" s="62">
        <f t="shared" ref="G7:G9" si="0">F7/E7</f>
        <v>11.235306403776265</v>
      </c>
      <c r="H7" s="136"/>
      <c r="I7" s="137"/>
      <c r="J7" s="110"/>
    </row>
    <row r="8" spans="1:10" s="109" customFormat="1" ht="15">
      <c r="A8" s="111">
        <v>3</v>
      </c>
      <c r="B8" s="54">
        <f>'SoP010 to 13 AG'!B8</f>
        <v>45901</v>
      </c>
      <c r="C8" s="55">
        <v>92083</v>
      </c>
      <c r="D8" s="55">
        <v>3427119</v>
      </c>
      <c r="E8" s="55">
        <v>4498684</v>
      </c>
      <c r="F8" s="55">
        <v>49365298</v>
      </c>
      <c r="G8" s="62">
        <f t="shared" si="0"/>
        <v>10.973275295619786</v>
      </c>
      <c r="H8" s="136"/>
      <c r="I8" s="137"/>
      <c r="J8" s="110"/>
    </row>
    <row r="9" spans="1:10" s="109" customFormat="1" ht="15.6" thickBot="1">
      <c r="A9" s="202" t="s">
        <v>48</v>
      </c>
      <c r="B9" s="203"/>
      <c r="C9" s="74">
        <f>SUM(C6:C8)</f>
        <v>276154</v>
      </c>
      <c r="D9" s="74">
        <f>SUM(D6:D8)</f>
        <v>10608426</v>
      </c>
      <c r="E9" s="74">
        <f>SUM(E6:E8)</f>
        <v>13413378</v>
      </c>
      <c r="F9" s="74">
        <f>SUM(F6:F8)</f>
        <v>147677593</v>
      </c>
      <c r="G9" s="62">
        <f t="shared" si="0"/>
        <v>11.00972424694212</v>
      </c>
      <c r="H9" s="136"/>
      <c r="I9" s="137"/>
      <c r="J9" s="110"/>
    </row>
    <row r="10" spans="1:10" s="109" customFormat="1" ht="13.8" thickBot="1">
      <c r="A10" s="112"/>
      <c r="B10" s="129"/>
      <c r="C10" s="138"/>
      <c r="D10" s="138"/>
      <c r="E10" s="139"/>
      <c r="F10" s="136"/>
      <c r="G10" s="136"/>
      <c r="H10" s="136"/>
      <c r="I10" s="136"/>
      <c r="J10" s="110"/>
    </row>
    <row r="11" spans="1:10" s="109" customFormat="1" ht="18" customHeight="1">
      <c r="A11" s="199" t="s">
        <v>195</v>
      </c>
      <c r="B11" s="200"/>
      <c r="C11" s="200"/>
      <c r="D11" s="200"/>
      <c r="E11" s="200"/>
      <c r="F11" s="200"/>
      <c r="G11" s="200"/>
      <c r="H11" s="200"/>
      <c r="I11" s="200"/>
      <c r="J11" s="201"/>
    </row>
    <row r="12" spans="1:10" s="109" customFormat="1" ht="132">
      <c r="A12" s="100" t="s">
        <v>49</v>
      </c>
      <c r="B12" s="101" t="s">
        <v>18</v>
      </c>
      <c r="C12" s="50" t="s">
        <v>168</v>
      </c>
      <c r="D12" s="50" t="s">
        <v>169</v>
      </c>
      <c r="E12" s="50" t="s">
        <v>170</v>
      </c>
      <c r="F12" s="50" t="s">
        <v>171</v>
      </c>
      <c r="G12" s="50" t="s">
        <v>172</v>
      </c>
      <c r="H12" s="102" t="s">
        <v>173</v>
      </c>
      <c r="I12" s="50" t="s">
        <v>174</v>
      </c>
      <c r="J12" s="103" t="s">
        <v>175</v>
      </c>
    </row>
    <row r="13" spans="1:10" s="109" customFormat="1">
      <c r="A13" s="100"/>
      <c r="B13" s="101"/>
      <c r="C13" s="50" t="s">
        <v>176</v>
      </c>
      <c r="D13" s="50" t="s">
        <v>177</v>
      </c>
      <c r="E13" s="50" t="s">
        <v>177</v>
      </c>
      <c r="F13" s="50" t="s">
        <v>176</v>
      </c>
      <c r="G13" s="50" t="s">
        <v>177</v>
      </c>
      <c r="H13" s="50" t="s">
        <v>176</v>
      </c>
      <c r="I13" s="140" t="s">
        <v>177</v>
      </c>
      <c r="J13" s="104" t="s">
        <v>177</v>
      </c>
    </row>
    <row r="14" spans="1:10" s="109" customFormat="1" ht="26.4">
      <c r="A14" s="51">
        <v>1</v>
      </c>
      <c r="B14" s="52">
        <v>2</v>
      </c>
      <c r="C14" s="52">
        <v>3</v>
      </c>
      <c r="D14" s="52">
        <v>4</v>
      </c>
      <c r="E14" s="52" t="s">
        <v>178</v>
      </c>
      <c r="F14" s="52">
        <v>6</v>
      </c>
      <c r="G14" s="52" t="s">
        <v>179</v>
      </c>
      <c r="H14" s="52">
        <v>8</v>
      </c>
      <c r="I14" s="52" t="s">
        <v>180</v>
      </c>
      <c r="J14" s="69" t="s">
        <v>181</v>
      </c>
    </row>
    <row r="15" spans="1:10" s="109" customFormat="1" ht="15">
      <c r="A15" s="111">
        <v>1</v>
      </c>
      <c r="B15" s="54">
        <f>B6</f>
        <v>45839</v>
      </c>
      <c r="C15" s="55">
        <f>C6</f>
        <v>90510</v>
      </c>
      <c r="D15" s="57">
        <v>3139.035162719907</v>
      </c>
      <c r="E15" s="58">
        <f>D15/C15</f>
        <v>3.468163918594528E-2</v>
      </c>
      <c r="F15" s="55">
        <f>D6</f>
        <v>3634711</v>
      </c>
      <c r="G15" s="58">
        <f>D15</f>
        <v>3139.035162719907</v>
      </c>
      <c r="H15" s="86">
        <f>E6</f>
        <v>4438101</v>
      </c>
      <c r="I15" s="57">
        <v>1296839.3903751043</v>
      </c>
      <c r="J15" s="88">
        <f>I15/H15</f>
        <v>0.29220592104035131</v>
      </c>
    </row>
    <row r="16" spans="1:10" s="109" customFormat="1" ht="15">
      <c r="A16" s="111">
        <v>2</v>
      </c>
      <c r="B16" s="54">
        <f t="shared" ref="B16:B17" si="1">B7</f>
        <v>45870</v>
      </c>
      <c r="C16" s="55">
        <f t="shared" ref="C16:C18" si="2">C7</f>
        <v>93561</v>
      </c>
      <c r="D16" s="57">
        <v>2898.1384395717596</v>
      </c>
      <c r="E16" s="58">
        <f>D16/C16</f>
        <v>3.0975924151855575E-2</v>
      </c>
      <c r="F16" s="55">
        <f t="shared" ref="F16:F18" si="3">D7</f>
        <v>3546596</v>
      </c>
      <c r="G16" s="58">
        <f>D16</f>
        <v>2898.1384395717596</v>
      </c>
      <c r="H16" s="86">
        <f t="shared" ref="H16:H18" si="4">E7</f>
        <v>4476593</v>
      </c>
      <c r="I16" s="57">
        <v>1227707.933481632</v>
      </c>
      <c r="J16" s="88">
        <f t="shared" ref="J16:J18" si="5">I16/H16</f>
        <v>0.27425051450548038</v>
      </c>
    </row>
    <row r="17" spans="1:10" s="109" customFormat="1" ht="15">
      <c r="A17" s="111">
        <v>3</v>
      </c>
      <c r="B17" s="54">
        <f t="shared" si="1"/>
        <v>45901</v>
      </c>
      <c r="C17" s="55">
        <f t="shared" si="2"/>
        <v>92083</v>
      </c>
      <c r="D17" s="57">
        <v>4395.1747115972221</v>
      </c>
      <c r="E17" s="58">
        <f t="shared" ref="E17:E18" si="6">D17/C17</f>
        <v>4.7730576888211959E-2</v>
      </c>
      <c r="F17" s="55">
        <f t="shared" si="3"/>
        <v>3427119</v>
      </c>
      <c r="G17" s="58">
        <f t="shared" ref="G17:G18" si="7">D17</f>
        <v>4395.1747115972221</v>
      </c>
      <c r="H17" s="86">
        <f t="shared" si="4"/>
        <v>4498684</v>
      </c>
      <c r="I17" s="57">
        <v>1736204.5436945946</v>
      </c>
      <c r="J17" s="88">
        <f t="shared" si="5"/>
        <v>0.38593609679955176</v>
      </c>
    </row>
    <row r="18" spans="1:10" s="109" customFormat="1" ht="15.6" thickBot="1">
      <c r="A18" s="202" t="s">
        <v>48</v>
      </c>
      <c r="B18" s="203"/>
      <c r="C18" s="74">
        <f t="shared" si="2"/>
        <v>276154</v>
      </c>
      <c r="D18" s="89">
        <f>SUM(D15:D17)</f>
        <v>10432.348313888888</v>
      </c>
      <c r="E18" s="90">
        <f t="shared" si="6"/>
        <v>3.777728482617991E-2</v>
      </c>
      <c r="F18" s="74">
        <f t="shared" si="3"/>
        <v>10608426</v>
      </c>
      <c r="G18" s="90">
        <f t="shared" si="7"/>
        <v>10432.348313888888</v>
      </c>
      <c r="H18" s="91">
        <f t="shared" si="4"/>
        <v>13413378</v>
      </c>
      <c r="I18" s="89">
        <f>SUM(I15:I17)</f>
        <v>4260751.8675513314</v>
      </c>
      <c r="J18" s="88">
        <f t="shared" si="5"/>
        <v>0.31764942936457402</v>
      </c>
    </row>
    <row r="19" spans="1:10" s="109" customFormat="1" ht="15.6" thickBot="1">
      <c r="A19" s="112"/>
      <c r="B19" s="141"/>
      <c r="C19" s="133"/>
      <c r="D19" s="133"/>
      <c r="E19" s="133"/>
      <c r="F19" s="134"/>
      <c r="G19" s="136"/>
      <c r="H19" s="136"/>
      <c r="I19" s="93"/>
      <c r="J19" s="114"/>
    </row>
    <row r="20" spans="1:10" s="109" customFormat="1" ht="38.25" customHeight="1">
      <c r="A20" s="199" t="s">
        <v>196</v>
      </c>
      <c r="B20" s="200"/>
      <c r="C20" s="200"/>
      <c r="D20" s="200"/>
      <c r="E20" s="200"/>
      <c r="F20" s="200"/>
      <c r="G20" s="200"/>
      <c r="H20" s="201"/>
      <c r="I20" s="144"/>
      <c r="J20" s="110"/>
    </row>
    <row r="21" spans="1:10" s="109" customFormat="1" ht="118.8">
      <c r="A21" s="100" t="s">
        <v>49</v>
      </c>
      <c r="B21" s="101" t="s">
        <v>18</v>
      </c>
      <c r="C21" s="50" t="s">
        <v>182</v>
      </c>
      <c r="D21" s="50" t="s">
        <v>183</v>
      </c>
      <c r="E21" s="50" t="s">
        <v>184</v>
      </c>
      <c r="F21" s="50" t="s">
        <v>173</v>
      </c>
      <c r="G21" s="50" t="s">
        <v>185</v>
      </c>
      <c r="H21" s="60" t="s">
        <v>186</v>
      </c>
      <c r="I21" s="136"/>
      <c r="J21" s="110"/>
    </row>
    <row r="22" spans="1:10" s="109" customFormat="1" ht="17.25" customHeight="1">
      <c r="A22" s="51">
        <v>1</v>
      </c>
      <c r="B22" s="52">
        <v>2</v>
      </c>
      <c r="C22" s="52">
        <v>3</v>
      </c>
      <c r="D22" s="52">
        <v>4</v>
      </c>
      <c r="E22" s="52" t="s">
        <v>50</v>
      </c>
      <c r="F22" s="52">
        <v>6</v>
      </c>
      <c r="G22" s="52" t="s">
        <v>187</v>
      </c>
      <c r="H22" s="61" t="s">
        <v>73</v>
      </c>
      <c r="I22" s="136"/>
      <c r="J22" s="110"/>
    </row>
    <row r="23" spans="1:10" s="109" customFormat="1" ht="15">
      <c r="A23" s="111">
        <v>1</v>
      </c>
      <c r="B23" s="54">
        <f>B6</f>
        <v>45839</v>
      </c>
      <c r="C23" s="55">
        <v>77966</v>
      </c>
      <c r="D23" s="55">
        <v>3668269</v>
      </c>
      <c r="E23" s="55">
        <f>C23*D23</f>
        <v>286000260854</v>
      </c>
      <c r="F23" s="55">
        <f>E6</f>
        <v>4438101</v>
      </c>
      <c r="G23" s="55">
        <v>50541287</v>
      </c>
      <c r="H23" s="62">
        <f>G23/F23</f>
        <v>11.388043444707545</v>
      </c>
      <c r="I23" s="136"/>
      <c r="J23" s="110"/>
    </row>
    <row r="24" spans="1:10" s="109" customFormat="1" ht="15">
      <c r="A24" s="111">
        <v>2</v>
      </c>
      <c r="B24" s="54">
        <f t="shared" ref="B24:B25" si="8">B7</f>
        <v>45870</v>
      </c>
      <c r="C24" s="55">
        <v>90377</v>
      </c>
      <c r="D24" s="55">
        <v>3637737</v>
      </c>
      <c r="E24" s="55">
        <f t="shared" ref="E24:E26" si="9">C24*D24</f>
        <v>328767756849</v>
      </c>
      <c r="F24" s="55">
        <f t="shared" ref="F24:F26" si="10">E7</f>
        <v>4476593</v>
      </c>
      <c r="G24" s="55">
        <v>58417034</v>
      </c>
      <c r="H24" s="62">
        <f t="shared" ref="H24:H26" si="11">G24/F24</f>
        <v>13.049440500845174</v>
      </c>
      <c r="I24" s="136"/>
      <c r="J24" s="110"/>
    </row>
    <row r="25" spans="1:10" s="109" customFormat="1" ht="15">
      <c r="A25" s="111">
        <v>3</v>
      </c>
      <c r="B25" s="54">
        <f t="shared" si="8"/>
        <v>45901</v>
      </c>
      <c r="C25" s="55">
        <v>80843</v>
      </c>
      <c r="D25" s="55">
        <v>4627276</v>
      </c>
      <c r="E25" s="55">
        <f t="shared" si="9"/>
        <v>374082873668</v>
      </c>
      <c r="F25" s="55">
        <f t="shared" si="10"/>
        <v>4498684</v>
      </c>
      <c r="G25" s="55">
        <v>52833688</v>
      </c>
      <c r="H25" s="62">
        <f t="shared" si="11"/>
        <v>11.744254097420489</v>
      </c>
      <c r="I25" s="136"/>
      <c r="J25" s="110"/>
    </row>
    <row r="26" spans="1:10" s="109" customFormat="1" ht="15.6" thickBot="1">
      <c r="A26" s="202" t="s">
        <v>48</v>
      </c>
      <c r="B26" s="203"/>
      <c r="C26" s="74">
        <f>SUM(C23:C25)</f>
        <v>249186</v>
      </c>
      <c r="D26" s="74">
        <f>SUM(D23:D25)</f>
        <v>11933282</v>
      </c>
      <c r="E26" s="74">
        <f t="shared" si="9"/>
        <v>2973606808452</v>
      </c>
      <c r="F26" s="74">
        <f t="shared" si="10"/>
        <v>13413378</v>
      </c>
      <c r="G26" s="74">
        <f>SUM(G23:G25)</f>
        <v>161792009</v>
      </c>
      <c r="H26" s="62">
        <f t="shared" si="11"/>
        <v>12.06198833731518</v>
      </c>
      <c r="I26" s="136"/>
      <c r="J26" s="110"/>
    </row>
    <row r="27" spans="1:10" ht="13.8" thickBot="1">
      <c r="A27" s="71"/>
      <c r="B27" s="135"/>
      <c r="C27" s="135"/>
      <c r="D27" s="135"/>
      <c r="E27" s="135"/>
      <c r="F27" s="135"/>
      <c r="G27" s="135"/>
      <c r="H27" s="135"/>
      <c r="I27" s="135"/>
      <c r="J27" s="70"/>
    </row>
    <row r="28" spans="1:10" ht="40.200000000000003" customHeight="1">
      <c r="A28" s="190" t="s">
        <v>205</v>
      </c>
      <c r="B28" s="191"/>
      <c r="C28" s="191"/>
      <c r="D28" s="191"/>
      <c r="E28" s="191"/>
      <c r="F28" s="192"/>
      <c r="G28" s="135"/>
      <c r="H28" s="135"/>
      <c r="I28" s="135"/>
      <c r="J28" s="70"/>
    </row>
    <row r="29" spans="1:10" ht="105.6">
      <c r="A29" s="100" t="s">
        <v>49</v>
      </c>
      <c r="B29" s="101" t="s">
        <v>18</v>
      </c>
      <c r="C29" s="50" t="s">
        <v>197</v>
      </c>
      <c r="D29" s="50" t="s">
        <v>198</v>
      </c>
      <c r="E29" s="50" t="s">
        <v>199</v>
      </c>
      <c r="F29" s="60" t="s">
        <v>200</v>
      </c>
      <c r="G29" s="135"/>
      <c r="H29" s="135"/>
      <c r="I29" s="135"/>
      <c r="J29" s="70"/>
    </row>
    <row r="30" spans="1:10" ht="26.4">
      <c r="A30" s="100">
        <v>1</v>
      </c>
      <c r="B30" s="101">
        <v>2</v>
      </c>
      <c r="C30" s="50">
        <v>3</v>
      </c>
      <c r="D30" s="50">
        <v>4</v>
      </c>
      <c r="E30" s="50">
        <v>5</v>
      </c>
      <c r="F30" s="60" t="s">
        <v>202</v>
      </c>
      <c r="G30" s="135"/>
      <c r="H30" s="135"/>
      <c r="I30" s="135"/>
      <c r="J30" s="70"/>
    </row>
    <row r="31" spans="1:10" ht="15">
      <c r="A31" s="107">
        <v>1</v>
      </c>
      <c r="B31" s="54">
        <f>B6</f>
        <v>45839</v>
      </c>
      <c r="C31" s="55">
        <f>C6</f>
        <v>90510</v>
      </c>
      <c r="D31" s="57">
        <f>D15</f>
        <v>3139.035162719907</v>
      </c>
      <c r="E31" s="55">
        <f>F15</f>
        <v>3634711</v>
      </c>
      <c r="F31" s="88">
        <v>2.7008258915013315E-2</v>
      </c>
      <c r="G31" s="135"/>
      <c r="H31" s="135"/>
      <c r="I31" s="135"/>
      <c r="J31" s="70"/>
    </row>
    <row r="32" spans="1:10" ht="15">
      <c r="A32" s="107">
        <v>2</v>
      </c>
      <c r="B32" s="54">
        <f t="shared" ref="B32:B33" si="12">B7</f>
        <v>45870</v>
      </c>
      <c r="C32" s="55">
        <f t="shared" ref="C32:C34" si="13">C7</f>
        <v>93561</v>
      </c>
      <c r="D32" s="57">
        <f>D16</f>
        <v>2898.1384395717596</v>
      </c>
      <c r="E32" s="55">
        <f t="shared" ref="E32:E34" si="14">F16</f>
        <v>3546596</v>
      </c>
      <c r="F32" s="88">
        <v>2.4409704964815461E-2</v>
      </c>
      <c r="G32" s="135"/>
      <c r="H32" s="135"/>
      <c r="I32" s="135"/>
      <c r="J32" s="70"/>
    </row>
    <row r="33" spans="1:10" ht="15">
      <c r="A33" s="107">
        <v>3</v>
      </c>
      <c r="B33" s="54">
        <f t="shared" si="12"/>
        <v>45901</v>
      </c>
      <c r="C33" s="55">
        <f t="shared" si="13"/>
        <v>92083</v>
      </c>
      <c r="D33" s="57">
        <f t="shared" ref="D33:D34" si="15">D17</f>
        <v>4395.1747115972221</v>
      </c>
      <c r="E33" s="55">
        <f t="shared" si="14"/>
        <v>3427119</v>
      </c>
      <c r="F33" s="88">
        <v>3.5170547206958926E-2</v>
      </c>
      <c r="G33" s="135"/>
      <c r="H33" s="135"/>
      <c r="I33" s="135"/>
      <c r="J33" s="70"/>
    </row>
    <row r="34" spans="1:10" ht="15.6" thickBot="1">
      <c r="A34" s="195" t="s">
        <v>48</v>
      </c>
      <c r="B34" s="196"/>
      <c r="C34" s="74">
        <f t="shared" si="13"/>
        <v>276154</v>
      </c>
      <c r="D34" s="89">
        <f t="shared" si="15"/>
        <v>10432.348313888888</v>
      </c>
      <c r="E34" s="74">
        <f t="shared" si="14"/>
        <v>10608426</v>
      </c>
      <c r="F34" s="92">
        <f>J18/G9</f>
        <v>2.8851715287310589E-2</v>
      </c>
      <c r="G34" s="72"/>
      <c r="H34" s="72"/>
      <c r="I34" s="72"/>
      <c r="J34" s="73"/>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9"/>
  <sheetViews>
    <sheetView view="pageBreakPreview" zoomScale="115" zoomScaleNormal="100" zoomScaleSheetLayoutView="115" workbookViewId="0">
      <selection activeCell="J6" sqref="J6"/>
    </sheetView>
  </sheetViews>
  <sheetFormatPr defaultRowHeight="13.2"/>
  <cols>
    <col min="1" max="1" width="6.33203125" customWidth="1"/>
    <col min="2" max="2" width="58.109375" customWidth="1"/>
    <col min="3" max="3" width="16.5546875" customWidth="1"/>
    <col min="4" max="4" width="16.44140625" customWidth="1"/>
    <col min="257" max="257" width="6.33203125" customWidth="1"/>
    <col min="258" max="258" width="58.109375" customWidth="1"/>
    <col min="259" max="259" width="16.5546875" customWidth="1"/>
    <col min="260" max="260" width="16.44140625" customWidth="1"/>
    <col min="513" max="513" width="6.33203125" customWidth="1"/>
    <col min="514" max="514" width="58.109375" customWidth="1"/>
    <col min="515" max="515" width="16.5546875" customWidth="1"/>
    <col min="516" max="516" width="16.44140625" customWidth="1"/>
    <col min="769" max="769" width="6.33203125" customWidth="1"/>
    <col min="770" max="770" width="58.109375" customWidth="1"/>
    <col min="771" max="771" width="16.5546875" customWidth="1"/>
    <col min="772" max="772" width="16.44140625" customWidth="1"/>
    <col min="1025" max="1025" width="6.33203125" customWidth="1"/>
    <col min="1026" max="1026" width="58.109375" customWidth="1"/>
    <col min="1027" max="1027" width="16.5546875" customWidth="1"/>
    <col min="1028" max="1028" width="16.44140625" customWidth="1"/>
    <col min="1281" max="1281" width="6.33203125" customWidth="1"/>
    <col min="1282" max="1282" width="58.109375" customWidth="1"/>
    <col min="1283" max="1283" width="16.5546875" customWidth="1"/>
    <col min="1284" max="1284" width="16.44140625" customWidth="1"/>
    <col min="1537" max="1537" width="6.33203125" customWidth="1"/>
    <col min="1538" max="1538" width="58.109375" customWidth="1"/>
    <col min="1539" max="1539" width="16.5546875" customWidth="1"/>
    <col min="1540" max="1540" width="16.44140625" customWidth="1"/>
    <col min="1793" max="1793" width="6.33203125" customWidth="1"/>
    <col min="1794" max="1794" width="58.109375" customWidth="1"/>
    <col min="1795" max="1795" width="16.5546875" customWidth="1"/>
    <col min="1796" max="1796" width="16.44140625" customWidth="1"/>
    <col min="2049" max="2049" width="6.33203125" customWidth="1"/>
    <col min="2050" max="2050" width="58.109375" customWidth="1"/>
    <col min="2051" max="2051" width="16.5546875" customWidth="1"/>
    <col min="2052" max="2052" width="16.44140625" customWidth="1"/>
    <col min="2305" max="2305" width="6.33203125" customWidth="1"/>
    <col min="2306" max="2306" width="58.109375" customWidth="1"/>
    <col min="2307" max="2307" width="16.5546875" customWidth="1"/>
    <col min="2308" max="2308" width="16.44140625" customWidth="1"/>
    <col min="2561" max="2561" width="6.33203125" customWidth="1"/>
    <col min="2562" max="2562" width="58.109375" customWidth="1"/>
    <col min="2563" max="2563" width="16.5546875" customWidth="1"/>
    <col min="2564" max="2564" width="16.44140625" customWidth="1"/>
    <col min="2817" max="2817" width="6.33203125" customWidth="1"/>
    <col min="2818" max="2818" width="58.109375" customWidth="1"/>
    <col min="2819" max="2819" width="16.5546875" customWidth="1"/>
    <col min="2820" max="2820" width="16.44140625" customWidth="1"/>
    <col min="3073" max="3073" width="6.33203125" customWidth="1"/>
    <col min="3074" max="3074" width="58.109375" customWidth="1"/>
    <col min="3075" max="3075" width="16.5546875" customWidth="1"/>
    <col min="3076" max="3076" width="16.44140625" customWidth="1"/>
    <col min="3329" max="3329" width="6.33203125" customWidth="1"/>
    <col min="3330" max="3330" width="58.109375" customWidth="1"/>
    <col min="3331" max="3331" width="16.5546875" customWidth="1"/>
    <col min="3332" max="3332" width="16.44140625" customWidth="1"/>
    <col min="3585" max="3585" width="6.33203125" customWidth="1"/>
    <col min="3586" max="3586" width="58.109375" customWidth="1"/>
    <col min="3587" max="3587" width="16.5546875" customWidth="1"/>
    <col min="3588" max="3588" width="16.44140625" customWidth="1"/>
    <col min="3841" max="3841" width="6.33203125" customWidth="1"/>
    <col min="3842" max="3842" width="58.109375" customWidth="1"/>
    <col min="3843" max="3843" width="16.5546875" customWidth="1"/>
    <col min="3844" max="3844" width="16.44140625" customWidth="1"/>
    <col min="4097" max="4097" width="6.33203125" customWidth="1"/>
    <col min="4098" max="4098" width="58.109375" customWidth="1"/>
    <col min="4099" max="4099" width="16.5546875" customWidth="1"/>
    <col min="4100" max="4100" width="16.44140625" customWidth="1"/>
    <col min="4353" max="4353" width="6.33203125" customWidth="1"/>
    <col min="4354" max="4354" width="58.109375" customWidth="1"/>
    <col min="4355" max="4355" width="16.5546875" customWidth="1"/>
    <col min="4356" max="4356" width="16.44140625" customWidth="1"/>
    <col min="4609" max="4609" width="6.33203125" customWidth="1"/>
    <col min="4610" max="4610" width="58.109375" customWidth="1"/>
    <col min="4611" max="4611" width="16.5546875" customWidth="1"/>
    <col min="4612" max="4612" width="16.44140625" customWidth="1"/>
    <col min="4865" max="4865" width="6.33203125" customWidth="1"/>
    <col min="4866" max="4866" width="58.109375" customWidth="1"/>
    <col min="4867" max="4867" width="16.5546875" customWidth="1"/>
    <col min="4868" max="4868" width="16.44140625" customWidth="1"/>
    <col min="5121" max="5121" width="6.33203125" customWidth="1"/>
    <col min="5122" max="5122" width="58.109375" customWidth="1"/>
    <col min="5123" max="5123" width="16.5546875" customWidth="1"/>
    <col min="5124" max="5124" width="16.44140625" customWidth="1"/>
    <col min="5377" max="5377" width="6.33203125" customWidth="1"/>
    <col min="5378" max="5378" width="58.109375" customWidth="1"/>
    <col min="5379" max="5379" width="16.5546875" customWidth="1"/>
    <col min="5380" max="5380" width="16.44140625" customWidth="1"/>
    <col min="5633" max="5633" width="6.33203125" customWidth="1"/>
    <col min="5634" max="5634" width="58.109375" customWidth="1"/>
    <col min="5635" max="5635" width="16.5546875" customWidth="1"/>
    <col min="5636" max="5636" width="16.44140625" customWidth="1"/>
    <col min="5889" max="5889" width="6.33203125" customWidth="1"/>
    <col min="5890" max="5890" width="58.109375" customWidth="1"/>
    <col min="5891" max="5891" width="16.5546875" customWidth="1"/>
    <col min="5892" max="5892" width="16.44140625" customWidth="1"/>
    <col min="6145" max="6145" width="6.33203125" customWidth="1"/>
    <col min="6146" max="6146" width="58.109375" customWidth="1"/>
    <col min="6147" max="6147" width="16.5546875" customWidth="1"/>
    <col min="6148" max="6148" width="16.44140625" customWidth="1"/>
    <col min="6401" max="6401" width="6.33203125" customWidth="1"/>
    <col min="6402" max="6402" width="58.109375" customWidth="1"/>
    <col min="6403" max="6403" width="16.5546875" customWidth="1"/>
    <col min="6404" max="6404" width="16.44140625" customWidth="1"/>
    <col min="6657" max="6657" width="6.33203125" customWidth="1"/>
    <col min="6658" max="6658" width="58.109375" customWidth="1"/>
    <col min="6659" max="6659" width="16.5546875" customWidth="1"/>
    <col min="6660" max="6660" width="16.44140625" customWidth="1"/>
    <col min="6913" max="6913" width="6.33203125" customWidth="1"/>
    <col min="6914" max="6914" width="58.109375" customWidth="1"/>
    <col min="6915" max="6915" width="16.5546875" customWidth="1"/>
    <col min="6916" max="6916" width="16.44140625" customWidth="1"/>
    <col min="7169" max="7169" width="6.33203125" customWidth="1"/>
    <col min="7170" max="7170" width="58.109375" customWidth="1"/>
    <col min="7171" max="7171" width="16.5546875" customWidth="1"/>
    <col min="7172" max="7172" width="16.44140625" customWidth="1"/>
    <col min="7425" max="7425" width="6.33203125" customWidth="1"/>
    <col min="7426" max="7426" width="58.109375" customWidth="1"/>
    <col min="7427" max="7427" width="16.5546875" customWidth="1"/>
    <col min="7428" max="7428" width="16.44140625" customWidth="1"/>
    <col min="7681" max="7681" width="6.33203125" customWidth="1"/>
    <col min="7682" max="7682" width="58.109375" customWidth="1"/>
    <col min="7683" max="7683" width="16.5546875" customWidth="1"/>
    <col min="7684" max="7684" width="16.44140625" customWidth="1"/>
    <col min="7937" max="7937" width="6.33203125" customWidth="1"/>
    <col min="7938" max="7938" width="58.109375" customWidth="1"/>
    <col min="7939" max="7939" width="16.5546875" customWidth="1"/>
    <col min="7940" max="7940" width="16.44140625" customWidth="1"/>
    <col min="8193" max="8193" width="6.33203125" customWidth="1"/>
    <col min="8194" max="8194" width="58.109375" customWidth="1"/>
    <col min="8195" max="8195" width="16.5546875" customWidth="1"/>
    <col min="8196" max="8196" width="16.44140625" customWidth="1"/>
    <col min="8449" max="8449" width="6.33203125" customWidth="1"/>
    <col min="8450" max="8450" width="58.109375" customWidth="1"/>
    <col min="8451" max="8451" width="16.5546875" customWidth="1"/>
    <col min="8452" max="8452" width="16.44140625" customWidth="1"/>
    <col min="8705" max="8705" width="6.33203125" customWidth="1"/>
    <col min="8706" max="8706" width="58.109375" customWidth="1"/>
    <col min="8707" max="8707" width="16.5546875" customWidth="1"/>
    <col min="8708" max="8708" width="16.44140625" customWidth="1"/>
    <col min="8961" max="8961" width="6.33203125" customWidth="1"/>
    <col min="8962" max="8962" width="58.109375" customWidth="1"/>
    <col min="8963" max="8963" width="16.5546875" customWidth="1"/>
    <col min="8964" max="8964" width="16.44140625" customWidth="1"/>
    <col min="9217" max="9217" width="6.33203125" customWidth="1"/>
    <col min="9218" max="9218" width="58.109375" customWidth="1"/>
    <col min="9219" max="9219" width="16.5546875" customWidth="1"/>
    <col min="9220" max="9220" width="16.44140625" customWidth="1"/>
    <col min="9473" max="9473" width="6.33203125" customWidth="1"/>
    <col min="9474" max="9474" width="58.109375" customWidth="1"/>
    <col min="9475" max="9475" width="16.5546875" customWidth="1"/>
    <col min="9476" max="9476" width="16.44140625" customWidth="1"/>
    <col min="9729" max="9729" width="6.33203125" customWidth="1"/>
    <col min="9730" max="9730" width="58.109375" customWidth="1"/>
    <col min="9731" max="9731" width="16.5546875" customWidth="1"/>
    <col min="9732" max="9732" width="16.44140625" customWidth="1"/>
    <col min="9985" max="9985" width="6.33203125" customWidth="1"/>
    <col min="9986" max="9986" width="58.109375" customWidth="1"/>
    <col min="9987" max="9987" width="16.5546875" customWidth="1"/>
    <col min="9988" max="9988" width="16.44140625" customWidth="1"/>
    <col min="10241" max="10241" width="6.33203125" customWidth="1"/>
    <col min="10242" max="10242" width="58.109375" customWidth="1"/>
    <col min="10243" max="10243" width="16.5546875" customWidth="1"/>
    <col min="10244" max="10244" width="16.44140625" customWidth="1"/>
    <col min="10497" max="10497" width="6.33203125" customWidth="1"/>
    <col min="10498" max="10498" width="58.109375" customWidth="1"/>
    <col min="10499" max="10499" width="16.5546875" customWidth="1"/>
    <col min="10500" max="10500" width="16.44140625" customWidth="1"/>
    <col min="10753" max="10753" width="6.33203125" customWidth="1"/>
    <col min="10754" max="10754" width="58.109375" customWidth="1"/>
    <col min="10755" max="10755" width="16.5546875" customWidth="1"/>
    <col min="10756" max="10756" width="16.44140625" customWidth="1"/>
    <col min="11009" max="11009" width="6.33203125" customWidth="1"/>
    <col min="11010" max="11010" width="58.109375" customWidth="1"/>
    <col min="11011" max="11011" width="16.5546875" customWidth="1"/>
    <col min="11012" max="11012" width="16.44140625" customWidth="1"/>
    <col min="11265" max="11265" width="6.33203125" customWidth="1"/>
    <col min="11266" max="11266" width="58.109375" customWidth="1"/>
    <col min="11267" max="11267" width="16.5546875" customWidth="1"/>
    <col min="11268" max="11268" width="16.44140625" customWidth="1"/>
    <col min="11521" max="11521" width="6.33203125" customWidth="1"/>
    <col min="11522" max="11522" width="58.109375" customWidth="1"/>
    <col min="11523" max="11523" width="16.5546875" customWidth="1"/>
    <col min="11524" max="11524" width="16.44140625" customWidth="1"/>
    <col min="11777" max="11777" width="6.33203125" customWidth="1"/>
    <col min="11778" max="11778" width="58.109375" customWidth="1"/>
    <col min="11779" max="11779" width="16.5546875" customWidth="1"/>
    <col min="11780" max="11780" width="16.44140625" customWidth="1"/>
    <col min="12033" max="12033" width="6.33203125" customWidth="1"/>
    <col min="12034" max="12034" width="58.109375" customWidth="1"/>
    <col min="12035" max="12035" width="16.5546875" customWidth="1"/>
    <col min="12036" max="12036" width="16.44140625" customWidth="1"/>
    <col min="12289" max="12289" width="6.33203125" customWidth="1"/>
    <col min="12290" max="12290" width="58.109375" customWidth="1"/>
    <col min="12291" max="12291" width="16.5546875" customWidth="1"/>
    <col min="12292" max="12292" width="16.44140625" customWidth="1"/>
    <col min="12545" max="12545" width="6.33203125" customWidth="1"/>
    <col min="12546" max="12546" width="58.109375" customWidth="1"/>
    <col min="12547" max="12547" width="16.5546875" customWidth="1"/>
    <col min="12548" max="12548" width="16.44140625" customWidth="1"/>
    <col min="12801" max="12801" width="6.33203125" customWidth="1"/>
    <col min="12802" max="12802" width="58.109375" customWidth="1"/>
    <col min="12803" max="12803" width="16.5546875" customWidth="1"/>
    <col min="12804" max="12804" width="16.44140625" customWidth="1"/>
    <col min="13057" max="13057" width="6.33203125" customWidth="1"/>
    <col min="13058" max="13058" width="58.109375" customWidth="1"/>
    <col min="13059" max="13059" width="16.5546875" customWidth="1"/>
    <col min="13060" max="13060" width="16.44140625" customWidth="1"/>
    <col min="13313" max="13313" width="6.33203125" customWidth="1"/>
    <col min="13314" max="13314" width="58.109375" customWidth="1"/>
    <col min="13315" max="13315" width="16.5546875" customWidth="1"/>
    <col min="13316" max="13316" width="16.44140625" customWidth="1"/>
    <col min="13569" max="13569" width="6.33203125" customWidth="1"/>
    <col min="13570" max="13570" width="58.109375" customWidth="1"/>
    <col min="13571" max="13571" width="16.5546875" customWidth="1"/>
    <col min="13572" max="13572" width="16.44140625" customWidth="1"/>
    <col min="13825" max="13825" width="6.33203125" customWidth="1"/>
    <col min="13826" max="13826" width="58.109375" customWidth="1"/>
    <col min="13827" max="13827" width="16.5546875" customWidth="1"/>
    <col min="13828" max="13828" width="16.44140625" customWidth="1"/>
    <col min="14081" max="14081" width="6.33203125" customWidth="1"/>
    <col min="14082" max="14082" width="58.109375" customWidth="1"/>
    <col min="14083" max="14083" width="16.5546875" customWidth="1"/>
    <col min="14084" max="14084" width="16.44140625" customWidth="1"/>
    <col min="14337" max="14337" width="6.33203125" customWidth="1"/>
    <col min="14338" max="14338" width="58.109375" customWidth="1"/>
    <col min="14339" max="14339" width="16.5546875" customWidth="1"/>
    <col min="14340" max="14340" width="16.44140625" customWidth="1"/>
    <col min="14593" max="14593" width="6.33203125" customWidth="1"/>
    <col min="14594" max="14594" width="58.109375" customWidth="1"/>
    <col min="14595" max="14595" width="16.5546875" customWidth="1"/>
    <col min="14596" max="14596" width="16.44140625" customWidth="1"/>
    <col min="14849" max="14849" width="6.33203125" customWidth="1"/>
    <col min="14850" max="14850" width="58.109375" customWidth="1"/>
    <col min="14851" max="14851" width="16.5546875" customWidth="1"/>
    <col min="14852" max="14852" width="16.44140625" customWidth="1"/>
    <col min="15105" max="15105" width="6.33203125" customWidth="1"/>
    <col min="15106" max="15106" width="58.109375" customWidth="1"/>
    <col min="15107" max="15107" width="16.5546875" customWidth="1"/>
    <col min="15108" max="15108" width="16.44140625" customWidth="1"/>
    <col min="15361" max="15361" width="6.33203125" customWidth="1"/>
    <col min="15362" max="15362" width="58.109375" customWidth="1"/>
    <col min="15363" max="15363" width="16.5546875" customWidth="1"/>
    <col min="15364" max="15364" width="16.44140625" customWidth="1"/>
    <col min="15617" max="15617" width="6.33203125" customWidth="1"/>
    <col min="15618" max="15618" width="58.109375" customWidth="1"/>
    <col min="15619" max="15619" width="16.5546875" customWidth="1"/>
    <col min="15620" max="15620" width="16.44140625" customWidth="1"/>
    <col min="15873" max="15873" width="6.33203125" customWidth="1"/>
    <col min="15874" max="15874" width="58.109375" customWidth="1"/>
    <col min="15875" max="15875" width="16.5546875" customWidth="1"/>
    <col min="15876" max="15876" width="16.44140625" customWidth="1"/>
    <col min="16129" max="16129" width="6.33203125" customWidth="1"/>
    <col min="16130" max="16130" width="58.109375" customWidth="1"/>
    <col min="16131" max="16131" width="16.5546875" customWidth="1"/>
    <col min="16132" max="16132" width="16.44140625" customWidth="1"/>
  </cols>
  <sheetData>
    <row r="1" spans="1:5" s="237" customFormat="1" ht="27" customHeight="1">
      <c r="A1" s="233" t="s">
        <v>1363</v>
      </c>
      <c r="B1" s="234"/>
      <c r="C1" s="234"/>
      <c r="D1" s="235"/>
      <c r="E1" s="236"/>
    </row>
    <row r="2" spans="1:5" s="237" customFormat="1" ht="27" customHeight="1">
      <c r="A2" s="238" t="s">
        <v>1364</v>
      </c>
      <c r="B2" s="239"/>
      <c r="C2" s="239"/>
      <c r="D2" s="240"/>
      <c r="E2" s="236"/>
    </row>
    <row r="3" spans="1:5" s="237" customFormat="1" ht="27" customHeight="1" thickBot="1">
      <c r="A3" s="241" t="s">
        <v>1341</v>
      </c>
      <c r="B3" s="242"/>
      <c r="C3" s="242"/>
      <c r="D3" s="243"/>
      <c r="E3" s="244" t="s">
        <v>1342</v>
      </c>
    </row>
    <row r="4" spans="1:5" s="249" customFormat="1" ht="44.25" customHeight="1">
      <c r="A4" s="245" t="s">
        <v>1343</v>
      </c>
      <c r="B4" s="246" t="s">
        <v>1344</v>
      </c>
      <c r="C4" s="247" t="s">
        <v>20</v>
      </c>
      <c r="D4" s="248">
        <f>'[8]SoP 014'!C23</f>
        <v>16613.134320146321</v>
      </c>
      <c r="E4" s="244" t="s">
        <v>1345</v>
      </c>
    </row>
    <row r="5" spans="1:5" s="249" customFormat="1" ht="44.25" customHeight="1">
      <c r="A5" s="250" t="s">
        <v>1346</v>
      </c>
      <c r="B5" s="251" t="s">
        <v>1347</v>
      </c>
      <c r="C5" s="252" t="s">
        <v>21</v>
      </c>
      <c r="D5" s="253">
        <v>1995.1473015399999</v>
      </c>
      <c r="E5" s="244" t="s">
        <v>1348</v>
      </c>
    </row>
    <row r="6" spans="1:5" s="249" customFormat="1" ht="44.25" customHeight="1">
      <c r="A6" s="250" t="s">
        <v>1349</v>
      </c>
      <c r="B6" s="251" t="s">
        <v>1350</v>
      </c>
      <c r="C6" s="252" t="s">
        <v>1351</v>
      </c>
      <c r="D6" s="253">
        <f>D7-D5</f>
        <v>14077.818287530001</v>
      </c>
      <c r="E6" s="244" t="s">
        <v>1352</v>
      </c>
    </row>
    <row r="7" spans="1:5" s="249" customFormat="1" ht="44.25" customHeight="1">
      <c r="A7" s="250" t="s">
        <v>1353</v>
      </c>
      <c r="B7" s="251" t="s">
        <v>1354</v>
      </c>
      <c r="C7" s="252" t="s">
        <v>1355</v>
      </c>
      <c r="D7" s="253">
        <f>'[8]SoP 014'!D23</f>
        <v>16072.965589070001</v>
      </c>
      <c r="E7" s="244" t="s">
        <v>1356</v>
      </c>
    </row>
    <row r="8" spans="1:5" s="249" customFormat="1" ht="44.25" customHeight="1">
      <c r="A8" s="250" t="s">
        <v>1357</v>
      </c>
      <c r="B8" s="251" t="s">
        <v>1358</v>
      </c>
      <c r="C8" s="252" t="s">
        <v>1359</v>
      </c>
      <c r="D8" s="254">
        <f>D4-D7</f>
        <v>540.16873107631909</v>
      </c>
    </row>
    <row r="9" spans="1:5" s="249" customFormat="1" ht="44.25" customHeight="1" thickBot="1">
      <c r="A9" s="255" t="s">
        <v>1360</v>
      </c>
      <c r="B9" s="256" t="s">
        <v>1361</v>
      </c>
      <c r="C9" s="257" t="s">
        <v>1362</v>
      </c>
      <c r="D9" s="258">
        <f>D8*100/D4</f>
        <v>3.2514558701982588</v>
      </c>
    </row>
  </sheetData>
  <mergeCells count="3">
    <mergeCell ref="A1:D1"/>
    <mergeCell ref="A2:D2"/>
    <mergeCell ref="A3:D3"/>
  </mergeCells>
  <printOptions horizontalCentered="1" verticalCentered="1"/>
  <pageMargins left="0" right="0" top="0" bottom="0" header="0" footer="0"/>
  <pageSetup paperSize="9" scale="1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L301"/>
  <sheetViews>
    <sheetView view="pageBreakPreview" zoomScaleNormal="85" zoomScaleSheetLayoutView="100" workbookViewId="0">
      <selection activeCell="K7" sqref="K7"/>
    </sheetView>
  </sheetViews>
  <sheetFormatPr defaultRowHeight="13.2"/>
  <cols>
    <col min="1" max="1" width="15.33203125" customWidth="1"/>
    <col min="2" max="2" width="19.5546875" customWidth="1"/>
    <col min="3" max="3" width="18.44140625" customWidth="1"/>
    <col min="4" max="4" width="18.33203125" customWidth="1"/>
    <col min="5" max="5" width="20.6640625" customWidth="1"/>
    <col min="6" max="6" width="17.88671875" customWidth="1"/>
    <col min="10" max="10" width="10.6640625" bestFit="1" customWidth="1"/>
  </cols>
  <sheetData>
    <row r="1" spans="1:38" ht="72" customHeight="1">
      <c r="A1" s="213" t="s">
        <v>87</v>
      </c>
      <c r="B1" s="213"/>
      <c r="C1" s="213"/>
      <c r="D1" s="213"/>
      <c r="E1" s="213"/>
      <c r="F1" s="21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5.6">
      <c r="A2" s="214" t="s">
        <v>1340</v>
      </c>
      <c r="B2" s="214"/>
      <c r="C2" s="214"/>
      <c r="D2" s="214"/>
      <c r="E2" s="214"/>
      <c r="F2" s="21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15.6">
      <c r="A3" s="214" t="s">
        <v>206</v>
      </c>
      <c r="B3" s="214"/>
      <c r="C3" s="214"/>
      <c r="D3" s="214"/>
      <c r="E3" s="214"/>
      <c r="F3" s="21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75.75" customHeight="1">
      <c r="A4" s="81" t="s">
        <v>24</v>
      </c>
      <c r="B4" s="81" t="s">
        <v>208</v>
      </c>
      <c r="C4" s="81" t="s">
        <v>209</v>
      </c>
      <c r="D4" s="81" t="s">
        <v>25</v>
      </c>
      <c r="E4" s="81" t="s">
        <v>26</v>
      </c>
      <c r="F4" s="81" t="s">
        <v>210</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31.5" customHeight="1">
      <c r="A5" s="81"/>
      <c r="B5" s="81">
        <v>1</v>
      </c>
      <c r="C5" s="81">
        <v>2</v>
      </c>
      <c r="D5" s="81" t="s">
        <v>27</v>
      </c>
      <c r="E5" s="81">
        <v>4</v>
      </c>
      <c r="F5" s="81" t="s">
        <v>28</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46.5" customHeight="1">
      <c r="A6" s="81" t="s">
        <v>29</v>
      </c>
      <c r="B6" s="24">
        <v>8563</v>
      </c>
      <c r="C6" s="24">
        <v>25840</v>
      </c>
      <c r="D6" s="24">
        <f>B6+C6</f>
        <v>34403</v>
      </c>
      <c r="E6" s="24">
        <v>26036</v>
      </c>
      <c r="F6" s="24">
        <f>D6-E6</f>
        <v>8367</v>
      </c>
      <c r="G6" s="1"/>
      <c r="H6" s="1"/>
      <c r="I6" s="1"/>
      <c r="J6" s="1"/>
      <c r="K6" s="1"/>
      <c r="L6" s="1"/>
      <c r="M6" s="1"/>
      <c r="N6" s="1"/>
      <c r="O6" s="1"/>
      <c r="P6" s="1"/>
      <c r="Q6" s="1"/>
      <c r="R6" s="1"/>
      <c r="S6" s="1"/>
      <c r="T6" s="1"/>
      <c r="U6" s="1"/>
      <c r="V6" s="1"/>
      <c r="W6" s="1"/>
      <c r="X6" s="1"/>
      <c r="Y6" s="1"/>
      <c r="Z6" s="1"/>
      <c r="AA6" s="1"/>
      <c r="AB6" s="1"/>
      <c r="AC6" s="1"/>
      <c r="AD6" s="1"/>
      <c r="AE6" s="1"/>
      <c r="AF6" s="1"/>
      <c r="AG6" s="1"/>
    </row>
    <row r="7" spans="1:38" ht="46.5" customHeight="1">
      <c r="A7" s="81" t="s">
        <v>30</v>
      </c>
      <c r="B7" s="24">
        <v>4850</v>
      </c>
      <c r="C7" s="24">
        <v>10089</v>
      </c>
      <c r="D7" s="24">
        <f t="shared" ref="D7:D9" si="0">B7+C7</f>
        <v>14939</v>
      </c>
      <c r="E7" s="24">
        <v>9872</v>
      </c>
      <c r="F7" s="24">
        <f t="shared" ref="F7:F9" si="1">D7-E7</f>
        <v>5067</v>
      </c>
      <c r="G7" s="1"/>
      <c r="H7" s="1"/>
      <c r="I7" s="1"/>
      <c r="J7" s="1"/>
      <c r="K7" s="1"/>
      <c r="L7" s="1"/>
      <c r="M7" s="1"/>
      <c r="N7" s="1"/>
      <c r="O7" s="1"/>
      <c r="P7" s="1"/>
      <c r="Q7" s="1"/>
      <c r="R7" s="1"/>
      <c r="S7" s="1"/>
      <c r="T7" s="1"/>
      <c r="U7" s="1"/>
      <c r="V7" s="1"/>
      <c r="W7" s="1"/>
      <c r="X7" s="1"/>
      <c r="Y7" s="1"/>
      <c r="Z7" s="1"/>
      <c r="AA7" s="1"/>
      <c r="AB7" s="1"/>
      <c r="AC7" s="1"/>
      <c r="AD7" s="1"/>
      <c r="AE7" s="1"/>
      <c r="AF7" s="1"/>
      <c r="AG7" s="1"/>
    </row>
    <row r="8" spans="1:38" ht="46.5" customHeight="1">
      <c r="A8" s="81" t="s">
        <v>207</v>
      </c>
      <c r="B8" s="84">
        <v>0</v>
      </c>
      <c r="C8" s="84">
        <v>0</v>
      </c>
      <c r="D8" s="24">
        <f t="shared" si="0"/>
        <v>0</v>
      </c>
      <c r="E8" s="84">
        <v>0</v>
      </c>
      <c r="F8" s="24">
        <f t="shared" si="1"/>
        <v>0</v>
      </c>
      <c r="G8" s="1"/>
      <c r="H8" s="1"/>
      <c r="I8" s="1"/>
      <c r="J8" s="1"/>
      <c r="K8" s="1"/>
      <c r="L8" s="1"/>
      <c r="M8" s="1"/>
      <c r="N8" s="1"/>
      <c r="O8" s="1"/>
      <c r="P8" s="1"/>
      <c r="Q8" s="1"/>
      <c r="R8" s="1"/>
      <c r="S8" s="1"/>
      <c r="T8" s="1"/>
      <c r="U8" s="1"/>
      <c r="V8" s="1"/>
      <c r="W8" s="1"/>
      <c r="X8" s="1"/>
      <c r="Y8" s="1"/>
      <c r="Z8" s="1"/>
      <c r="AA8" s="1"/>
      <c r="AB8" s="1"/>
      <c r="AC8" s="1"/>
      <c r="AD8" s="1"/>
      <c r="AE8" s="1"/>
      <c r="AF8" s="1"/>
      <c r="AG8" s="1"/>
    </row>
    <row r="9" spans="1:38" ht="27.75" customHeight="1">
      <c r="A9" s="83" t="s">
        <v>48</v>
      </c>
      <c r="B9" s="27">
        <f>B6+B7</f>
        <v>13413</v>
      </c>
      <c r="C9" s="27">
        <f>C6+C7</f>
        <v>35929</v>
      </c>
      <c r="D9" s="27">
        <f t="shared" si="0"/>
        <v>49342</v>
      </c>
      <c r="E9" s="27">
        <f>E6+E7</f>
        <v>35908</v>
      </c>
      <c r="F9" s="27">
        <f t="shared" si="1"/>
        <v>13434</v>
      </c>
      <c r="G9" s="1"/>
      <c r="H9" s="1"/>
      <c r="I9" s="1"/>
      <c r="J9" s="1"/>
      <c r="K9" s="1"/>
      <c r="L9" s="1"/>
      <c r="M9" s="1"/>
      <c r="N9" s="1"/>
      <c r="O9" s="1"/>
      <c r="P9" s="1"/>
      <c r="Q9" s="1"/>
      <c r="R9" s="1"/>
      <c r="S9" s="1"/>
      <c r="T9" s="1"/>
      <c r="U9" s="1"/>
      <c r="V9" s="1"/>
      <c r="W9" s="1"/>
      <c r="X9" s="1"/>
      <c r="Y9" s="1"/>
      <c r="Z9" s="1"/>
      <c r="AA9" s="1"/>
      <c r="AB9" s="1"/>
      <c r="AC9" s="1"/>
      <c r="AD9" s="1"/>
      <c r="AE9" s="1"/>
      <c r="AF9" s="1"/>
      <c r="AG9" s="1"/>
    </row>
    <row r="10" spans="1:38" ht="13.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13.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8" ht="13.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8" ht="13.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1:38"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1:38"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sheetData>
  <mergeCells count="3">
    <mergeCell ref="A1:F1"/>
    <mergeCell ref="A3:F3"/>
    <mergeCell ref="A2:F2"/>
  </mergeCells>
  <phoneticPr fontId="12" type="noConversion"/>
  <printOptions horizontalCentered="1" verticalCentered="1"/>
  <pageMargins left="0" right="0" top="0" bottom="0"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L286"/>
  <sheetViews>
    <sheetView view="pageBreakPreview" topLeftCell="A22" zoomScale="70" zoomScaleSheetLayoutView="70" workbookViewId="0">
      <selection activeCell="J24" sqref="J24"/>
    </sheetView>
  </sheetViews>
  <sheetFormatPr defaultColWidth="25.6640625" defaultRowHeight="13.2"/>
  <cols>
    <col min="1" max="1" width="8.44140625" style="29" customWidth="1"/>
    <col min="2" max="2" width="33.6640625" style="29" customWidth="1"/>
    <col min="3" max="3" width="31.44140625" style="29" customWidth="1"/>
    <col min="4" max="5" width="25.6640625" style="29" customWidth="1"/>
    <col min="6" max="16384" width="25.6640625" style="29"/>
  </cols>
  <sheetData>
    <row r="1" spans="1:38" ht="33.6" customHeight="1">
      <c r="A1" s="215" t="s">
        <v>87</v>
      </c>
      <c r="B1" s="215"/>
      <c r="C1" s="215"/>
      <c r="D1" s="215"/>
      <c r="E1" s="215"/>
      <c r="F1" s="215"/>
      <c r="G1" s="215"/>
      <c r="H1" s="215"/>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24.75" customHeight="1">
      <c r="A2" s="216" t="s">
        <v>1340</v>
      </c>
      <c r="B2" s="216"/>
      <c r="C2" s="216"/>
      <c r="D2" s="216"/>
      <c r="E2" s="216"/>
      <c r="F2" s="216"/>
      <c r="G2" s="216"/>
      <c r="H2" s="216"/>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28.5" customHeight="1">
      <c r="A3" s="217" t="s">
        <v>31</v>
      </c>
      <c r="B3" s="217"/>
      <c r="C3" s="217"/>
      <c r="D3" s="217"/>
      <c r="E3" s="217"/>
      <c r="F3" s="217"/>
      <c r="G3" s="217"/>
      <c r="H3" s="217"/>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3.25" customHeight="1">
      <c r="A4" s="218" t="s">
        <v>33</v>
      </c>
      <c r="B4" s="218"/>
      <c r="C4" s="218"/>
      <c r="D4" s="218"/>
      <c r="E4" s="218"/>
      <c r="F4" s="218"/>
      <c r="G4" s="218"/>
      <c r="H4" s="21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ht="67.2" customHeight="1">
      <c r="A5" s="214" t="s">
        <v>2</v>
      </c>
      <c r="B5" s="214" t="s">
        <v>211</v>
      </c>
      <c r="C5" s="214" t="s">
        <v>212</v>
      </c>
      <c r="D5" s="214" t="s">
        <v>213</v>
      </c>
      <c r="E5" s="214"/>
      <c r="F5" s="214" t="s">
        <v>214</v>
      </c>
      <c r="G5" s="214"/>
      <c r="H5" s="214"/>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row>
    <row r="6" spans="1:38" ht="13.8" customHeight="1">
      <c r="A6" s="214"/>
      <c r="B6" s="214"/>
      <c r="C6" s="214"/>
      <c r="D6" s="214"/>
      <c r="E6" s="214"/>
      <c r="F6" s="214"/>
      <c r="G6" s="214"/>
      <c r="H6" s="214"/>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row>
    <row r="7" spans="1:38" ht="13.8">
      <c r="A7" s="214"/>
      <c r="B7" s="214"/>
      <c r="C7" s="214"/>
      <c r="D7" s="214"/>
      <c r="E7" s="214"/>
      <c r="F7" s="214"/>
      <c r="G7" s="214"/>
      <c r="H7" s="214"/>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row>
    <row r="8" spans="1:38" ht="13.8">
      <c r="A8" s="214"/>
      <c r="B8" s="214"/>
      <c r="C8" s="214"/>
      <c r="D8" s="214" t="s">
        <v>215</v>
      </c>
      <c r="E8" s="214" t="s">
        <v>216</v>
      </c>
      <c r="F8" s="214" t="s">
        <v>217</v>
      </c>
      <c r="G8" s="214" t="s">
        <v>218</v>
      </c>
      <c r="H8" s="229" t="s">
        <v>219</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row>
    <row r="9" spans="1:38" ht="40.200000000000003" customHeight="1">
      <c r="A9" s="214"/>
      <c r="B9" s="214"/>
      <c r="C9" s="214"/>
      <c r="D9" s="214"/>
      <c r="E9" s="214"/>
      <c r="F9" s="214"/>
      <c r="G9" s="214"/>
      <c r="H9" s="229"/>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row>
    <row r="10" spans="1:38" ht="45">
      <c r="A10" s="63">
        <v>1</v>
      </c>
      <c r="B10" s="64" t="s">
        <v>220</v>
      </c>
      <c r="C10" s="65" t="s">
        <v>221</v>
      </c>
      <c r="D10" s="219" t="s">
        <v>294</v>
      </c>
      <c r="E10" s="221"/>
      <c r="F10" s="219" t="s">
        <v>294</v>
      </c>
      <c r="G10" s="220"/>
      <c r="H10" s="221"/>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row>
    <row r="11" spans="1:38" ht="135">
      <c r="A11" s="63">
        <v>2</v>
      </c>
      <c r="B11" s="65" t="s">
        <v>222</v>
      </c>
      <c r="C11" s="65" t="s">
        <v>223</v>
      </c>
      <c r="D11" s="222"/>
      <c r="E11" s="224"/>
      <c r="F11" s="222"/>
      <c r="G11" s="223"/>
      <c r="H11" s="224"/>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row>
    <row r="12" spans="1:38" ht="90">
      <c r="A12" s="63">
        <v>3</v>
      </c>
      <c r="B12" s="65" t="s">
        <v>224</v>
      </c>
      <c r="C12" s="65" t="s">
        <v>223</v>
      </c>
      <c r="D12" s="222"/>
      <c r="E12" s="224"/>
      <c r="F12" s="222"/>
      <c r="G12" s="223"/>
      <c r="H12" s="224"/>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row>
    <row r="13" spans="1:38" ht="90">
      <c r="A13" s="63">
        <v>4</v>
      </c>
      <c r="B13" s="65" t="s">
        <v>225</v>
      </c>
      <c r="C13" s="65" t="s">
        <v>223</v>
      </c>
      <c r="D13" s="222"/>
      <c r="E13" s="224"/>
      <c r="F13" s="222"/>
      <c r="G13" s="223"/>
      <c r="H13" s="224"/>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row>
    <row r="14" spans="1:38" ht="15" customHeight="1">
      <c r="A14" s="63">
        <v>5</v>
      </c>
      <c r="B14" s="65" t="s">
        <v>226</v>
      </c>
      <c r="C14" s="65" t="s">
        <v>223</v>
      </c>
      <c r="D14" s="222"/>
      <c r="E14" s="224"/>
      <c r="F14" s="222"/>
      <c r="G14" s="223"/>
      <c r="H14" s="224"/>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30">
      <c r="A15" s="63">
        <v>6</v>
      </c>
      <c r="B15" s="65" t="s">
        <v>227</v>
      </c>
      <c r="C15" s="228" t="s">
        <v>223</v>
      </c>
      <c r="D15" s="222"/>
      <c r="E15" s="224"/>
      <c r="F15" s="222"/>
      <c r="G15" s="223"/>
      <c r="H15" s="224"/>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row>
    <row r="16" spans="1:38" ht="15" customHeight="1">
      <c r="A16" s="63">
        <v>7</v>
      </c>
      <c r="B16" s="65" t="s">
        <v>228</v>
      </c>
      <c r="C16" s="228"/>
      <c r="D16" s="222"/>
      <c r="E16" s="224"/>
      <c r="F16" s="222"/>
      <c r="G16" s="223"/>
      <c r="H16" s="224"/>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row>
    <row r="17" spans="1:38" ht="30">
      <c r="A17" s="63">
        <v>8</v>
      </c>
      <c r="B17" s="65" t="s">
        <v>229</v>
      </c>
      <c r="C17" s="228"/>
      <c r="D17" s="222"/>
      <c r="E17" s="224"/>
      <c r="F17" s="222"/>
      <c r="G17" s="223"/>
      <c r="H17" s="224"/>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row>
    <row r="18" spans="1:38" ht="45">
      <c r="A18" s="63">
        <v>9</v>
      </c>
      <c r="B18" s="65" t="s">
        <v>230</v>
      </c>
      <c r="C18" s="228"/>
      <c r="D18" s="222"/>
      <c r="E18" s="224"/>
      <c r="F18" s="222"/>
      <c r="G18" s="223"/>
      <c r="H18" s="224"/>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38" ht="45">
      <c r="A19" s="63">
        <v>10</v>
      </c>
      <c r="B19" s="65" t="s">
        <v>231</v>
      </c>
      <c r="C19" s="65" t="s">
        <v>223</v>
      </c>
      <c r="D19" s="222"/>
      <c r="E19" s="224"/>
      <c r="F19" s="222"/>
      <c r="G19" s="223"/>
      <c r="H19" s="224"/>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row>
    <row r="20" spans="1:38" ht="46.8" customHeight="1">
      <c r="A20" s="63">
        <v>11</v>
      </c>
      <c r="B20" s="64" t="s">
        <v>232</v>
      </c>
      <c r="C20" s="65" t="s">
        <v>223</v>
      </c>
      <c r="D20" s="222"/>
      <c r="E20" s="224"/>
      <c r="F20" s="222"/>
      <c r="G20" s="223"/>
      <c r="H20" s="224"/>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row>
    <row r="21" spans="1:38" ht="15" customHeight="1">
      <c r="A21" s="63">
        <v>12</v>
      </c>
      <c r="B21" s="65" t="s">
        <v>233</v>
      </c>
      <c r="C21" s="65" t="s">
        <v>223</v>
      </c>
      <c r="D21" s="222"/>
      <c r="E21" s="224"/>
      <c r="F21" s="222"/>
      <c r="G21" s="223"/>
      <c r="H21" s="224"/>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row>
    <row r="22" spans="1:38" ht="97.8" customHeight="1">
      <c r="A22" s="63">
        <v>13</v>
      </c>
      <c r="B22" s="65" t="s">
        <v>234</v>
      </c>
      <c r="C22" s="65" t="s">
        <v>235</v>
      </c>
      <c r="D22" s="222"/>
      <c r="E22" s="224"/>
      <c r="F22" s="222"/>
      <c r="G22" s="223"/>
      <c r="H22" s="224"/>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row>
    <row r="23" spans="1:38" ht="141" customHeight="1">
      <c r="A23" s="63">
        <v>14</v>
      </c>
      <c r="B23" s="65" t="s">
        <v>236</v>
      </c>
      <c r="C23" s="65" t="s">
        <v>237</v>
      </c>
      <c r="D23" s="222"/>
      <c r="E23" s="224"/>
      <c r="F23" s="222"/>
      <c r="G23" s="223"/>
      <c r="H23" s="224"/>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row>
    <row r="24" spans="1:38" ht="103.2" customHeight="1">
      <c r="A24" s="67">
        <v>15</v>
      </c>
      <c r="B24" s="66" t="s">
        <v>238</v>
      </c>
      <c r="C24" s="76" t="s">
        <v>278</v>
      </c>
      <c r="D24" s="222"/>
      <c r="E24" s="224"/>
      <c r="F24" s="222"/>
      <c r="G24" s="223"/>
      <c r="H24" s="224"/>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row>
    <row r="25" spans="1:38" ht="105">
      <c r="A25" s="63">
        <v>16</v>
      </c>
      <c r="B25" s="65" t="s">
        <v>239</v>
      </c>
      <c r="C25" s="228" t="s">
        <v>240</v>
      </c>
      <c r="D25" s="222"/>
      <c r="E25" s="224"/>
      <c r="F25" s="222"/>
      <c r="G25" s="223"/>
      <c r="H25" s="224"/>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row>
    <row r="26" spans="1:38" ht="45">
      <c r="A26" s="63">
        <v>17</v>
      </c>
      <c r="B26" s="65" t="s">
        <v>241</v>
      </c>
      <c r="C26" s="228"/>
      <c r="D26" s="222"/>
      <c r="E26" s="224"/>
      <c r="F26" s="222"/>
      <c r="G26" s="223"/>
      <c r="H26" s="224"/>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38" ht="41.4" customHeight="1">
      <c r="A27" s="63">
        <v>18</v>
      </c>
      <c r="B27" s="65" t="s">
        <v>242</v>
      </c>
      <c r="C27" s="228"/>
      <c r="D27" s="222"/>
      <c r="E27" s="224"/>
      <c r="F27" s="222"/>
      <c r="G27" s="223"/>
      <c r="H27" s="224"/>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row>
    <row r="28" spans="1:38" ht="45" customHeight="1">
      <c r="A28" s="63">
        <v>19</v>
      </c>
      <c r="B28" s="65" t="s">
        <v>243</v>
      </c>
      <c r="C28" s="228"/>
      <c r="D28" s="222"/>
      <c r="E28" s="224"/>
      <c r="F28" s="222"/>
      <c r="G28" s="223"/>
      <c r="H28" s="224"/>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row>
    <row r="29" spans="1:38" ht="60">
      <c r="A29" s="63">
        <v>20</v>
      </c>
      <c r="B29" s="65" t="s">
        <v>244</v>
      </c>
      <c r="C29" s="228"/>
      <c r="D29" s="222"/>
      <c r="E29" s="224"/>
      <c r="F29" s="222"/>
      <c r="G29" s="223"/>
      <c r="H29" s="224"/>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row>
    <row r="30" spans="1:38" ht="75">
      <c r="A30" s="63">
        <v>21</v>
      </c>
      <c r="B30" s="65" t="s">
        <v>245</v>
      </c>
      <c r="C30" s="65" t="s">
        <v>246</v>
      </c>
      <c r="D30" s="222"/>
      <c r="E30" s="224"/>
      <c r="F30" s="222"/>
      <c r="G30" s="223"/>
      <c r="H30" s="224"/>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row>
    <row r="31" spans="1:38" ht="60">
      <c r="A31" s="63">
        <v>22</v>
      </c>
      <c r="B31" s="65" t="s">
        <v>247</v>
      </c>
      <c r="C31" s="65" t="s">
        <v>248</v>
      </c>
      <c r="D31" s="222"/>
      <c r="E31" s="224"/>
      <c r="F31" s="222"/>
      <c r="G31" s="223"/>
      <c r="H31" s="224"/>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row>
    <row r="32" spans="1:38" ht="15" customHeight="1">
      <c r="A32" s="63">
        <v>23</v>
      </c>
      <c r="B32" s="65" t="s">
        <v>249</v>
      </c>
      <c r="C32" s="65" t="s">
        <v>250</v>
      </c>
      <c r="D32" s="222"/>
      <c r="E32" s="224"/>
      <c r="F32" s="222"/>
      <c r="G32" s="223"/>
      <c r="H32" s="224"/>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row>
    <row r="33" spans="1:38" ht="45">
      <c r="A33" s="63">
        <v>24</v>
      </c>
      <c r="B33" s="65" t="s">
        <v>251</v>
      </c>
      <c r="C33" s="65" t="s">
        <v>252</v>
      </c>
      <c r="D33" s="225"/>
      <c r="E33" s="227"/>
      <c r="F33" s="225"/>
      <c r="G33" s="226"/>
      <c r="H33" s="227"/>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row>
    <row r="34" spans="1:38" ht="13.8">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row>
    <row r="35" spans="1:38" ht="13.8">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row>
    <row r="36" spans="1:38" ht="13.8">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8" ht="13.8">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row>
    <row r="38" spans="1:38" ht="13.8">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row>
    <row r="39" spans="1:38" ht="13.8">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row>
    <row r="40" spans="1:38" ht="13.8">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row>
    <row r="41" spans="1:38" ht="13.8">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row>
    <row r="42" spans="1:38" ht="13.8">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row>
    <row r="43" spans="1:38" ht="13.8">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row>
    <row r="44" spans="1:38" ht="13.8">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row>
    <row r="45" spans="1:38" ht="13.8">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row>
    <row r="46" spans="1:38" ht="13.8">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row>
    <row r="47" spans="1:38" ht="13.8">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row>
    <row r="48" spans="1:38" ht="13.8">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row>
    <row r="49" spans="1:38" ht="13.8">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row>
    <row r="50" spans="1:38" ht="13.8">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row>
    <row r="51" spans="1:38" ht="13.8">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row>
    <row r="52" spans="1:38" ht="13.8">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row>
    <row r="53" spans="1:38" ht="13.8">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row>
    <row r="54" spans="1:38" ht="13.8">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row>
    <row r="55" spans="1:38" ht="13.8">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row>
    <row r="56" spans="1:38" ht="13.8">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row>
    <row r="57" spans="1:38" ht="13.8">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row>
    <row r="58" spans="1:38" ht="13.8">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row>
    <row r="59" spans="1:38" ht="13.8">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row>
    <row r="60" spans="1:38" ht="13.8">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row>
    <row r="61" spans="1:38" ht="13.8">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row>
    <row r="62" spans="1:38" ht="13.8">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row>
    <row r="63" spans="1:38" ht="13.8">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row>
    <row r="64" spans="1:38" ht="13.8">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row>
    <row r="65" spans="1:38" ht="13.8">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row>
    <row r="66" spans="1:38" ht="13.8">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row>
    <row r="67" spans="1:38" ht="13.8">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row>
    <row r="68" spans="1:38" ht="13.8">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row>
    <row r="69" spans="1:38" ht="13.8">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row>
    <row r="70" spans="1:38" ht="13.8">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row>
    <row r="71" spans="1:38" ht="13.8">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row>
    <row r="72" spans="1:38" ht="13.8">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row>
    <row r="73" spans="1:38" ht="13.8">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row>
    <row r="74" spans="1:38" ht="13.8">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row>
    <row r="75" spans="1:38" ht="13.8">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row>
    <row r="76" spans="1:38" ht="13.8">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row>
    <row r="77" spans="1:38" ht="13.8">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row>
    <row r="78" spans="1:38" ht="13.8">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row>
    <row r="79" spans="1:38" ht="13.8">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row>
    <row r="80" spans="1:38" ht="13.8">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row>
    <row r="81" spans="1:38" ht="13.8">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row>
    <row r="82" spans="1:38" ht="13.8">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row>
    <row r="83" spans="1:38" ht="13.8">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row>
    <row r="84" spans="1:38" ht="13.8">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row>
    <row r="85" spans="1:38" ht="13.8">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row>
    <row r="86" spans="1:38" ht="13.8">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row>
    <row r="87" spans="1:38" ht="13.8">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row>
    <row r="88" spans="1:38" ht="13.8">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row>
    <row r="89" spans="1:38" ht="13.8">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row>
    <row r="90" spans="1:38" ht="13.8">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row>
    <row r="91" spans="1:38" ht="13.8">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row>
    <row r="92" spans="1:38" ht="13.8">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row>
    <row r="93" spans="1:38" ht="13.8">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row>
    <row r="94" spans="1:38" ht="13.8">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row>
    <row r="95" spans="1:38" ht="13.8">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row>
    <row r="96" spans="1:38" ht="13.8">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row>
    <row r="97" spans="1:38" ht="13.8">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row>
    <row r="98" spans="1:38" ht="13.8">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row>
    <row r="99" spans="1:38" ht="13.8">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row>
    <row r="100" spans="1:38" ht="13.8">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row>
    <row r="101" spans="1:38" ht="13.8">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row>
    <row r="102" spans="1:38" ht="13.8">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row>
    <row r="103" spans="1:38" ht="13.8">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row>
    <row r="104" spans="1:38" ht="13.8">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row>
    <row r="105" spans="1:38" ht="13.8">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row>
    <row r="106" spans="1:38" ht="13.8">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row>
    <row r="107" spans="1:38" ht="13.8">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row>
    <row r="108" spans="1:38" ht="13.8">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row>
    <row r="109" spans="1:38" ht="13.8">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row>
    <row r="110" spans="1:38" ht="13.8">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row>
    <row r="111" spans="1:38" ht="13.8">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row>
    <row r="112" spans="1:38" ht="13.8">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row>
    <row r="113" spans="1:38" ht="13.8">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row>
    <row r="114" spans="1:38" ht="13.8">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row>
    <row r="115" spans="1:38" ht="13.8">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row>
    <row r="116" spans="1:38" ht="13.8">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row>
    <row r="117" spans="1:38" ht="13.8">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row>
    <row r="118" spans="1:38" ht="13.8">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row>
    <row r="119" spans="1:38" ht="13.8">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row>
    <row r="120" spans="1:38" ht="13.8">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row>
    <row r="121" spans="1:38" ht="13.8">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row>
    <row r="122" spans="1:38" ht="13.8">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row>
    <row r="123" spans="1:38" ht="13.8">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row>
    <row r="124" spans="1:38" ht="13.8">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row>
    <row r="125" spans="1:38" ht="13.8">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row>
    <row r="126" spans="1:38" ht="13.8">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row>
    <row r="127" spans="1:38" ht="13.8">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row>
    <row r="128" spans="1:38" ht="13.8">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row>
    <row r="129" spans="1:38" ht="13.8">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row>
    <row r="130" spans="1:38" ht="13.8">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row>
    <row r="131" spans="1:38" ht="13.8">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row>
    <row r="132" spans="1:38" ht="13.8">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row>
    <row r="133" spans="1:38" ht="13.8">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row>
    <row r="134" spans="1:38" ht="13.8">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row>
    <row r="135" spans="1:38" ht="13.8">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row>
    <row r="136" spans="1:38" ht="13.8">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row>
    <row r="137" spans="1:38" ht="13.8">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row>
    <row r="138" spans="1:38" ht="13.8">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row>
    <row r="139" spans="1:38" ht="13.8">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row>
    <row r="140" spans="1:38" ht="13.8">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row>
    <row r="141" spans="1:38" ht="13.8">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row>
    <row r="142" spans="1:38" ht="13.8">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row>
    <row r="143" spans="1:38" ht="13.8">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row>
    <row r="144" spans="1:38" ht="13.8">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row>
    <row r="145" spans="1:38" ht="13.8">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row>
    <row r="146" spans="1:38" ht="13.8">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row>
    <row r="147" spans="1:38" ht="13.8">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row>
    <row r="148" spans="1:38" ht="13.8">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row>
    <row r="149" spans="1:38" ht="13.8">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row>
    <row r="150" spans="1:38" ht="13.8">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row>
    <row r="151" spans="1:38" ht="13.8">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row>
    <row r="152" spans="1:38" ht="13.8">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row>
    <row r="153" spans="1:38" ht="13.8">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row>
    <row r="154" spans="1:38" ht="13.8">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row>
    <row r="155" spans="1:38" ht="13.8">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row>
    <row r="156" spans="1:38" ht="13.8">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row>
    <row r="157" spans="1:38" ht="13.8">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row>
    <row r="158" spans="1:38" ht="13.8">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row>
    <row r="159" spans="1:38" ht="13.8">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row>
    <row r="160" spans="1:38" ht="13.8">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row>
    <row r="161" spans="1:38" ht="13.8">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row>
    <row r="162" spans="1:38" ht="13.8">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row>
    <row r="163" spans="1:38" ht="13.8">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row>
    <row r="164" spans="1:38" ht="13.8">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row>
    <row r="165" spans="1:38" ht="13.8">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row>
    <row r="166" spans="1:38" ht="13.8">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row>
    <row r="167" spans="1:38" ht="13.8">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row>
    <row r="168" spans="1:38" ht="13.8">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row>
    <row r="169" spans="1:38" ht="13.8">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row>
    <row r="170" spans="1:38" ht="13.8">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row>
    <row r="171" spans="1:38" ht="13.8">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row>
    <row r="172" spans="1:38" ht="13.8">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row>
    <row r="173" spans="1:38" ht="13.8">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row>
    <row r="174" spans="1:38" ht="13.8">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row>
    <row r="175" spans="1:38" ht="13.8">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row>
    <row r="176" spans="1:38" ht="13.8">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row>
    <row r="177" spans="1:38" ht="13.8">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row>
    <row r="178" spans="1:38" ht="13.8">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row>
    <row r="179" spans="1:38" ht="13.8">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row>
    <row r="180" spans="1:38" ht="13.8">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row>
    <row r="181" spans="1:38" ht="13.8">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row>
    <row r="182" spans="1:38" ht="13.8">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row>
    <row r="183" spans="1:38" ht="13.8">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row>
    <row r="184" spans="1:38" ht="13.8">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row>
    <row r="185" spans="1:38" ht="13.8">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row>
    <row r="186" spans="1:38" ht="13.8">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row>
    <row r="187" spans="1:38" ht="13.8">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row>
    <row r="188" spans="1:38" ht="13.8">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row>
    <row r="189" spans="1:38" ht="13.8">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row>
    <row r="190" spans="1:38" ht="13.8">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row>
    <row r="191" spans="1:38" ht="13.8">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row>
    <row r="192" spans="1:38" ht="13.8">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row>
    <row r="193" spans="1:38" ht="13.8">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row>
    <row r="194" spans="1:38" ht="13.8">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row>
    <row r="195" spans="1:38" ht="13.8">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row>
    <row r="196" spans="1:38" ht="13.8">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row>
    <row r="197" spans="1:38" ht="13.8">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row>
    <row r="198" spans="1:38" ht="13.8">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row>
    <row r="199" spans="1:38" ht="13.8">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row>
    <row r="200" spans="1:38" ht="13.8">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row>
    <row r="201" spans="1:38" ht="13.8">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row>
    <row r="202" spans="1:38" ht="13.8">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row>
    <row r="203" spans="1:38" ht="13.8">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row>
    <row r="204" spans="1:38" ht="13.8">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row>
    <row r="205" spans="1:38" ht="13.8">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row>
    <row r="206" spans="1:38" ht="13.8">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row>
    <row r="207" spans="1:38" ht="13.8">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row>
    <row r="208" spans="1:38" ht="13.8">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row>
    <row r="209" spans="1:38" ht="13.8">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row>
    <row r="210" spans="1:38" ht="13.8">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row>
    <row r="211" spans="1:38" ht="13.8">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row>
    <row r="212" spans="1:38" ht="13.8">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row>
    <row r="213" spans="1:38" ht="13.8">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row>
    <row r="214" spans="1:38" ht="13.8">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row>
    <row r="215" spans="1:38" ht="13.8">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row>
    <row r="216" spans="1:38" ht="13.8">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row>
    <row r="217" spans="1:38" ht="13.8">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row>
    <row r="218" spans="1:38" ht="13.8">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row>
    <row r="219" spans="1:38" ht="13.8">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row>
    <row r="220" spans="1:38" ht="13.8">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row>
    <row r="221" spans="1:38" ht="13.8">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row>
    <row r="222" spans="1:38" ht="13.8">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row>
    <row r="223" spans="1:38" ht="13.8">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row>
    <row r="224" spans="1:38" ht="13.8">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row>
    <row r="225" spans="1:38" ht="13.8">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row>
    <row r="226" spans="1:38" ht="13.8">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row>
    <row r="227" spans="1:38" ht="13.8">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row>
    <row r="228" spans="1:38" ht="13.8">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row>
    <row r="229" spans="1:38" ht="13.8">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row>
    <row r="230" spans="1:38" ht="13.8">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row>
    <row r="231" spans="1:38" ht="13.8">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row>
    <row r="232" spans="1:38" ht="13.8">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row>
    <row r="233" spans="1:38" ht="13.8">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row>
    <row r="234" spans="1:38" ht="13.8">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row>
    <row r="235" spans="1:38" ht="13.8">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row>
    <row r="236" spans="1:38" ht="13.8">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row>
    <row r="237" spans="1:38" ht="13.8">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row>
    <row r="238" spans="1:38" ht="13.8">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row>
    <row r="239" spans="1:38" ht="13.8">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row>
    <row r="240" spans="1:38" ht="13.8">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row>
    <row r="241" spans="1:38" ht="13.8">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row>
    <row r="242" spans="1:38" ht="13.8">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row>
    <row r="243" spans="1:38" ht="13.8">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row>
    <row r="244" spans="1:38" ht="13.8">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row>
    <row r="245" spans="1:38" ht="13.8">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row>
    <row r="246" spans="1:38" ht="13.8">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row>
    <row r="247" spans="1:38" ht="13.8">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row>
    <row r="248" spans="1:38" ht="13.8">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row>
    <row r="249" spans="1:38" ht="13.8">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row>
    <row r="250" spans="1:38" ht="13.8">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row>
    <row r="251" spans="1:38" ht="13.8">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row>
    <row r="252" spans="1:38" ht="13.8">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row>
    <row r="253" spans="1:38" ht="13.8">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row>
    <row r="254" spans="1:38" ht="13.8">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row>
    <row r="255" spans="1:38" ht="13.8">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row>
    <row r="256" spans="1:38" ht="13.8">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row>
    <row r="257" spans="1:38" ht="13.8">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row>
    <row r="258" spans="1:38" ht="13.8">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row>
    <row r="259" spans="1:38" ht="13.8">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row>
    <row r="260" spans="1:38" ht="13.8">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row>
    <row r="261" spans="1:38" ht="13.8">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row>
    <row r="262" spans="1:38" ht="13.8">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row>
    <row r="263" spans="1:38" ht="13.8">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row>
    <row r="264" spans="1:38" ht="13.8">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row>
    <row r="265" spans="1:38" ht="13.8">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row>
    <row r="266" spans="1:38" ht="13.8">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row>
    <row r="267" spans="1:38" ht="13.8">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row>
    <row r="268" spans="1:38" ht="13.8">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row>
    <row r="269" spans="1:38" ht="13.8">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row>
    <row r="270" spans="1:38" ht="13.8">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row>
    <row r="271" spans="1:38" ht="13.8">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row>
    <row r="272" spans="1:38" ht="13.8">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row>
    <row r="273" spans="1:38" ht="13.8">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row>
    <row r="274" spans="1:38" ht="13.8">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row>
    <row r="275" spans="1:38" ht="13.8">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row>
    <row r="276" spans="1:38" ht="13.8">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row>
    <row r="277" spans="1:38" ht="13.8">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row>
    <row r="278" spans="1:38" ht="13.8">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row>
    <row r="279" spans="1:38" ht="13.8">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row>
    <row r="280" spans="1:38" ht="13.8">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row>
    <row r="281" spans="1:38" ht="13.8">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row>
    <row r="282" spans="1:38" ht="13.8">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row>
    <row r="283" spans="1:38" ht="13.8">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row>
    <row r="284" spans="1:38" ht="13.8">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row>
    <row r="285" spans="1:38" ht="13.8">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row>
    <row r="286" spans="1:38" ht="13.8">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row>
  </sheetData>
  <mergeCells count="18">
    <mergeCell ref="F10:H33"/>
    <mergeCell ref="C25:C29"/>
    <mergeCell ref="A5:A9"/>
    <mergeCell ref="B5:B9"/>
    <mergeCell ref="C5:C9"/>
    <mergeCell ref="D8:D9"/>
    <mergeCell ref="C15:C18"/>
    <mergeCell ref="D5:E7"/>
    <mergeCell ref="D10:E33"/>
    <mergeCell ref="F8:F9"/>
    <mergeCell ref="G8:G9"/>
    <mergeCell ref="H8:H9"/>
    <mergeCell ref="A1:H1"/>
    <mergeCell ref="A2:H2"/>
    <mergeCell ref="A3:H3"/>
    <mergeCell ref="A4:H4"/>
    <mergeCell ref="E8:E9"/>
    <mergeCell ref="F5:H7"/>
  </mergeCells>
  <printOptions horizontalCentered="1" verticalCentered="1"/>
  <pageMargins left="0" right="0" top="0" bottom="0" header="0" footer="0"/>
  <pageSetup paperSize="9" scale="3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
  <sheetViews>
    <sheetView view="pageBreakPreview" zoomScale="60" zoomScaleNormal="100" workbookViewId="0">
      <selection activeCell="H31" sqref="H31"/>
    </sheetView>
  </sheetViews>
  <sheetFormatPr defaultRowHeight="13.2"/>
  <cols>
    <col min="2" max="2" width="12.33203125" bestFit="1" customWidth="1"/>
    <col min="3" max="3" width="10.33203125" customWidth="1"/>
    <col min="4" max="4" width="11.77734375" customWidth="1"/>
    <col min="5" max="5" width="10.109375" customWidth="1"/>
    <col min="6" max="6" width="9.77734375" customWidth="1"/>
    <col min="8" max="8" width="15" customWidth="1"/>
    <col min="9" max="9" width="23.5546875" customWidth="1"/>
  </cols>
  <sheetData>
    <row r="1" spans="1:9" ht="30" customHeight="1">
      <c r="A1" s="215" t="s">
        <v>87</v>
      </c>
      <c r="B1" s="215"/>
      <c r="C1" s="215"/>
      <c r="D1" s="215"/>
      <c r="E1" s="215"/>
      <c r="F1" s="215"/>
      <c r="G1" s="215"/>
      <c r="H1" s="215"/>
      <c r="I1" s="215"/>
    </row>
    <row r="2" spans="1:9" ht="18" customHeight="1">
      <c r="A2" s="216" t="s">
        <v>1340</v>
      </c>
      <c r="B2" s="216"/>
      <c r="C2" s="216"/>
      <c r="D2" s="216"/>
      <c r="E2" s="216"/>
      <c r="F2" s="216"/>
      <c r="G2" s="216"/>
      <c r="H2" s="216"/>
      <c r="I2" s="216"/>
    </row>
    <row r="3" spans="1:9" ht="37.200000000000003" customHeight="1">
      <c r="A3" s="230" t="s">
        <v>253</v>
      </c>
      <c r="B3" s="230"/>
      <c r="C3" s="230"/>
      <c r="D3" s="230"/>
      <c r="E3" s="230"/>
      <c r="F3" s="230"/>
      <c r="G3" s="230"/>
      <c r="H3" s="230"/>
      <c r="I3" s="230"/>
    </row>
    <row r="4" spans="1:9" ht="134.4" customHeight="1">
      <c r="A4" s="85" t="s">
        <v>261</v>
      </c>
      <c r="B4" s="77" t="s">
        <v>254</v>
      </c>
      <c r="C4" s="85" t="s">
        <v>279</v>
      </c>
      <c r="D4" s="85" t="s">
        <v>255</v>
      </c>
      <c r="E4" s="85" t="s">
        <v>256</v>
      </c>
      <c r="F4" s="85" t="s">
        <v>257</v>
      </c>
      <c r="G4" s="85" t="s">
        <v>258</v>
      </c>
      <c r="H4" s="85" t="s">
        <v>259</v>
      </c>
      <c r="I4" s="85" t="s">
        <v>260</v>
      </c>
    </row>
    <row r="5" spans="1:9" ht="13.2" customHeight="1">
      <c r="A5" s="231" t="s">
        <v>294</v>
      </c>
      <c r="B5" s="231"/>
      <c r="C5" s="231"/>
      <c r="D5" s="231"/>
      <c r="E5" s="231"/>
      <c r="F5" s="231"/>
      <c r="G5" s="231"/>
      <c r="H5" s="231"/>
      <c r="I5" s="231"/>
    </row>
    <row r="6" spans="1:9" ht="13.2" customHeight="1">
      <c r="A6" s="231"/>
      <c r="B6" s="231"/>
      <c r="C6" s="231"/>
      <c r="D6" s="231"/>
      <c r="E6" s="231"/>
      <c r="F6" s="231"/>
      <c r="G6" s="231"/>
      <c r="H6" s="231"/>
      <c r="I6" s="231"/>
    </row>
  </sheetData>
  <mergeCells count="4">
    <mergeCell ref="A1:I1"/>
    <mergeCell ref="A2:I2"/>
    <mergeCell ref="A3:I3"/>
    <mergeCell ref="A5:I6"/>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5"/>
  <sheetViews>
    <sheetView zoomScaleNormal="100" workbookViewId="0">
      <selection activeCell="F17" sqref="F17"/>
    </sheetView>
  </sheetViews>
  <sheetFormatPr defaultRowHeight="13.2"/>
  <cols>
    <col min="2" max="2" width="45.77734375" bestFit="1" customWidth="1"/>
    <col min="3" max="3" width="18.5546875" customWidth="1"/>
    <col min="4" max="5" width="14.44140625" customWidth="1"/>
  </cols>
  <sheetData>
    <row r="1" spans="1:5" ht="36" customHeight="1">
      <c r="A1" s="215" t="s">
        <v>87</v>
      </c>
      <c r="B1" s="215"/>
      <c r="C1" s="215"/>
      <c r="D1" s="215"/>
      <c r="E1" s="215"/>
    </row>
    <row r="2" spans="1:5" ht="24" customHeight="1">
      <c r="A2" s="216" t="s">
        <v>1340</v>
      </c>
      <c r="B2" s="216"/>
      <c r="C2" s="216"/>
      <c r="D2" s="216"/>
      <c r="E2" s="216"/>
    </row>
    <row r="3" spans="1:5" ht="22.2" customHeight="1">
      <c r="A3" s="232" t="s">
        <v>262</v>
      </c>
      <c r="B3" s="232"/>
      <c r="C3" s="232"/>
      <c r="D3" s="232"/>
      <c r="E3" s="232"/>
    </row>
    <row r="4" spans="1:5" ht="79.2">
      <c r="A4" s="68" t="s">
        <v>263</v>
      </c>
      <c r="B4" s="68" t="s">
        <v>264</v>
      </c>
      <c r="C4" s="68" t="s">
        <v>265</v>
      </c>
      <c r="D4" s="68" t="s">
        <v>266</v>
      </c>
      <c r="E4" s="68" t="s">
        <v>267</v>
      </c>
    </row>
    <row r="5" spans="1:5">
      <c r="A5" s="38">
        <v>1590</v>
      </c>
      <c r="B5" s="38">
        <v>1590</v>
      </c>
      <c r="C5" s="38">
        <v>0</v>
      </c>
      <c r="D5" s="82">
        <v>0</v>
      </c>
      <c r="E5" s="82">
        <v>0</v>
      </c>
    </row>
  </sheetData>
  <mergeCells count="3">
    <mergeCell ref="A3:E3"/>
    <mergeCell ref="A1:E1"/>
    <mergeCell ref="A2:E2"/>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5"/>
  <sheetViews>
    <sheetView zoomScaleNormal="100" workbookViewId="0">
      <selection activeCell="P11" sqref="P11"/>
    </sheetView>
  </sheetViews>
  <sheetFormatPr defaultRowHeight="13.2"/>
  <cols>
    <col min="2" max="2" width="20.88671875" customWidth="1"/>
    <col min="3" max="3" width="17.5546875" customWidth="1"/>
    <col min="4" max="4" width="16" customWidth="1"/>
    <col min="5" max="5" width="18.5546875" customWidth="1"/>
  </cols>
  <sheetData>
    <row r="1" spans="1:5" ht="37.799999999999997" customHeight="1">
      <c r="A1" s="215" t="s">
        <v>87</v>
      </c>
      <c r="B1" s="215"/>
      <c r="C1" s="215"/>
      <c r="D1" s="215"/>
      <c r="E1" s="215"/>
    </row>
    <row r="2" spans="1:5" ht="25.2" customHeight="1">
      <c r="A2" s="216" t="s">
        <v>1340</v>
      </c>
      <c r="B2" s="216"/>
      <c r="C2" s="216"/>
      <c r="D2" s="216"/>
      <c r="E2" s="216"/>
    </row>
    <row r="3" spans="1:5" ht="20.399999999999999" customHeight="1">
      <c r="A3" s="232" t="s">
        <v>268</v>
      </c>
      <c r="B3" s="232"/>
      <c r="C3" s="232"/>
      <c r="D3" s="232"/>
      <c r="E3" s="232"/>
    </row>
    <row r="4" spans="1:5" ht="66">
      <c r="A4" s="68" t="s">
        <v>263</v>
      </c>
      <c r="B4" s="68" t="s">
        <v>269</v>
      </c>
      <c r="C4" s="68" t="s">
        <v>270</v>
      </c>
      <c r="D4" s="68" t="s">
        <v>271</v>
      </c>
      <c r="E4" s="68" t="s">
        <v>272</v>
      </c>
    </row>
    <row r="5" spans="1:5" ht="19.8" customHeight="1">
      <c r="A5" s="30">
        <v>3899</v>
      </c>
      <c r="B5" s="30">
        <v>3899</v>
      </c>
      <c r="C5" s="30">
        <v>0</v>
      </c>
      <c r="D5" s="30">
        <v>0</v>
      </c>
      <c r="E5" s="30">
        <v>0</v>
      </c>
    </row>
  </sheetData>
  <mergeCells count="3">
    <mergeCell ref="A3:E3"/>
    <mergeCell ref="A1:E1"/>
    <mergeCell ref="A2:E2"/>
  </mergeCells>
  <printOptions horizontalCentered="1" verticalCentered="1"/>
  <pageMargins left="0.70866141732283472" right="0.70866141732283472" top="0.74803149606299213" bottom="0.74803149606299213" header="0.31496062992125984" footer="0.31496062992125984"/>
  <pageSetup paperSize="9" scale="11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L301"/>
  <sheetViews>
    <sheetView view="pageBreakPreview" zoomScaleNormal="100" zoomScaleSheetLayoutView="100" workbookViewId="0">
      <selection activeCell="D16" sqref="D16"/>
    </sheetView>
  </sheetViews>
  <sheetFormatPr defaultRowHeight="13.2"/>
  <cols>
    <col min="2" max="2" width="22.44140625" customWidth="1"/>
    <col min="7" max="7" width="8.44140625" customWidth="1"/>
    <col min="10" max="10" width="8.5546875" customWidth="1"/>
  </cols>
  <sheetData>
    <row r="1" spans="1:38" ht="75" customHeight="1">
      <c r="A1" s="171" t="s">
        <v>87</v>
      </c>
      <c r="B1" s="171"/>
      <c r="C1" s="171"/>
      <c r="D1" s="171"/>
      <c r="E1" s="171"/>
      <c r="F1" s="171"/>
      <c r="G1" s="171"/>
      <c r="H1" s="171"/>
      <c r="I1" s="171"/>
      <c r="J1" s="171"/>
      <c r="K1" s="171"/>
      <c r="L1" s="171"/>
      <c r="M1" s="1"/>
      <c r="N1" s="1"/>
      <c r="O1" s="1"/>
      <c r="P1" s="1"/>
      <c r="Q1" s="1"/>
      <c r="R1" s="1"/>
      <c r="S1" s="1"/>
      <c r="T1" s="1"/>
      <c r="U1" s="1"/>
      <c r="V1" s="1"/>
      <c r="W1" s="1"/>
      <c r="X1" s="1"/>
      <c r="Y1" s="1"/>
      <c r="Z1" s="1"/>
      <c r="AA1" s="1"/>
      <c r="AB1" s="1"/>
      <c r="AC1" s="1"/>
      <c r="AD1" s="1"/>
      <c r="AE1" s="1"/>
      <c r="AF1" s="1"/>
      <c r="AG1" s="1"/>
      <c r="AH1" s="1"/>
      <c r="AI1" s="1"/>
      <c r="AJ1" s="1"/>
      <c r="AK1" s="1"/>
      <c r="AL1" s="1"/>
    </row>
    <row r="2" spans="1:38" ht="18.75" customHeight="1">
      <c r="A2" s="170" t="s">
        <v>83</v>
      </c>
      <c r="B2" s="170"/>
      <c r="C2" s="170"/>
      <c r="D2" s="170"/>
      <c r="E2" s="170"/>
      <c r="F2" s="170"/>
      <c r="G2" s="170"/>
      <c r="H2" s="170"/>
      <c r="I2" s="170"/>
      <c r="J2" s="170"/>
      <c r="K2" s="170"/>
      <c r="L2" s="170"/>
      <c r="M2" s="6"/>
      <c r="N2" s="6"/>
      <c r="O2" s="6"/>
      <c r="P2" s="6"/>
      <c r="Q2" s="6"/>
      <c r="R2" s="6"/>
      <c r="S2" s="1"/>
      <c r="T2" s="1"/>
      <c r="U2" s="1"/>
      <c r="V2" s="1"/>
      <c r="W2" s="1"/>
      <c r="X2" s="1"/>
      <c r="Y2" s="1"/>
      <c r="Z2" s="1"/>
      <c r="AA2" s="1"/>
      <c r="AB2" s="1"/>
      <c r="AC2" s="1"/>
      <c r="AD2" s="1"/>
      <c r="AE2" s="1"/>
      <c r="AF2" s="1"/>
      <c r="AG2" s="1"/>
      <c r="AH2" s="1"/>
      <c r="AI2" s="1"/>
      <c r="AJ2" s="1"/>
      <c r="AK2" s="1"/>
      <c r="AL2" s="1"/>
    </row>
    <row r="3" spans="1:38" ht="22.5" customHeight="1">
      <c r="A3" s="170" t="s">
        <v>308</v>
      </c>
      <c r="B3" s="170"/>
      <c r="C3" s="170"/>
      <c r="D3" s="170"/>
      <c r="E3" s="170"/>
      <c r="F3" s="170"/>
      <c r="G3" s="170"/>
      <c r="H3" s="170"/>
      <c r="I3" s="170"/>
      <c r="J3" s="170"/>
      <c r="K3" s="170"/>
      <c r="L3" s="170"/>
      <c r="M3" s="6"/>
      <c r="N3" s="6"/>
      <c r="O3" s="6"/>
      <c r="P3" s="6"/>
      <c r="Q3" s="6"/>
      <c r="R3" s="6"/>
      <c r="S3" s="1"/>
      <c r="T3" s="1"/>
      <c r="U3" s="1"/>
      <c r="V3" s="1"/>
      <c r="W3" s="1"/>
      <c r="X3" s="1"/>
      <c r="Y3" s="1"/>
      <c r="Z3" s="1"/>
      <c r="AA3" s="1"/>
      <c r="AB3" s="1"/>
      <c r="AC3" s="1"/>
      <c r="AD3" s="1"/>
      <c r="AE3" s="1"/>
      <c r="AF3" s="1"/>
      <c r="AG3" s="1"/>
      <c r="AH3" s="1"/>
      <c r="AI3" s="1"/>
      <c r="AJ3" s="1"/>
      <c r="AK3" s="1"/>
      <c r="AL3" s="1"/>
    </row>
    <row r="4" spans="1:38" ht="35.25" customHeight="1">
      <c r="A4" s="170" t="s">
        <v>2</v>
      </c>
      <c r="B4" s="170" t="s">
        <v>91</v>
      </c>
      <c r="C4" s="170" t="s">
        <v>292</v>
      </c>
      <c r="D4" s="170"/>
      <c r="E4" s="170"/>
      <c r="F4" s="170"/>
      <c r="G4" s="170"/>
      <c r="H4" s="170" t="s">
        <v>93</v>
      </c>
      <c r="I4" s="170"/>
      <c r="J4" s="170"/>
      <c r="K4" s="170"/>
      <c r="L4" s="170"/>
      <c r="M4" s="12"/>
      <c r="N4" s="12"/>
      <c r="O4" s="12"/>
      <c r="P4" s="13"/>
      <c r="Q4" s="13"/>
      <c r="R4" s="6"/>
      <c r="S4" s="1"/>
      <c r="T4" s="1"/>
      <c r="U4" s="1"/>
      <c r="V4" s="1"/>
      <c r="W4" s="1"/>
      <c r="X4" s="1"/>
      <c r="Y4" s="1"/>
      <c r="Z4" s="1"/>
      <c r="AA4" s="1"/>
      <c r="AB4" s="1"/>
      <c r="AC4" s="1"/>
      <c r="AD4" s="1"/>
      <c r="AE4" s="1"/>
      <c r="AF4" s="1"/>
      <c r="AG4" s="1"/>
      <c r="AH4" s="1"/>
      <c r="AI4" s="1"/>
      <c r="AJ4" s="1"/>
      <c r="AK4" s="1"/>
      <c r="AL4" s="1"/>
    </row>
    <row r="5" spans="1:38" ht="19.5" customHeight="1">
      <c r="A5" s="170"/>
      <c r="B5" s="170"/>
      <c r="C5" s="170" t="s">
        <v>6</v>
      </c>
      <c r="D5" s="170"/>
      <c r="E5" s="170" t="s">
        <v>92</v>
      </c>
      <c r="F5" s="170"/>
      <c r="G5" s="170"/>
      <c r="H5" s="170" t="s">
        <v>6</v>
      </c>
      <c r="I5" s="170"/>
      <c r="J5" s="170" t="s">
        <v>92</v>
      </c>
      <c r="K5" s="170"/>
      <c r="L5" s="170"/>
      <c r="M5" s="14"/>
      <c r="N5" s="14"/>
      <c r="O5" s="14"/>
      <c r="P5" s="14"/>
      <c r="Q5" s="14"/>
      <c r="R5" s="6"/>
      <c r="S5" s="1"/>
      <c r="T5" s="1"/>
      <c r="U5" s="1"/>
      <c r="V5" s="1"/>
      <c r="W5" s="1"/>
      <c r="X5" s="1"/>
      <c r="Y5" s="1"/>
      <c r="Z5" s="1"/>
      <c r="AA5" s="1"/>
      <c r="AB5" s="1"/>
      <c r="AC5" s="1"/>
      <c r="AD5" s="1"/>
      <c r="AE5" s="1"/>
      <c r="AF5" s="1"/>
      <c r="AG5" s="1"/>
      <c r="AH5" s="1"/>
      <c r="AI5" s="1"/>
      <c r="AJ5" s="1"/>
      <c r="AK5" s="1"/>
      <c r="AL5" s="1"/>
    </row>
    <row r="6" spans="1:38" ht="19.5" customHeight="1">
      <c r="A6" s="170"/>
      <c r="B6" s="170"/>
      <c r="C6" s="170" t="s">
        <v>3</v>
      </c>
      <c r="D6" s="170" t="s">
        <v>4</v>
      </c>
      <c r="E6" s="170" t="s">
        <v>3</v>
      </c>
      <c r="F6" s="170" t="s">
        <v>5</v>
      </c>
      <c r="G6" s="170" t="s">
        <v>4</v>
      </c>
      <c r="H6" s="170" t="s">
        <v>3</v>
      </c>
      <c r="I6" s="170" t="s">
        <v>4</v>
      </c>
      <c r="J6" s="170" t="s">
        <v>3</v>
      </c>
      <c r="K6" s="170" t="s">
        <v>5</v>
      </c>
      <c r="L6" s="170" t="s">
        <v>4</v>
      </c>
      <c r="M6" s="14"/>
      <c r="N6" s="14"/>
      <c r="O6" s="14"/>
      <c r="P6" s="14"/>
      <c r="Q6" s="14"/>
      <c r="R6" s="6"/>
      <c r="S6" s="1"/>
      <c r="T6" s="1"/>
      <c r="U6" s="1"/>
      <c r="V6" s="1"/>
      <c r="W6" s="1"/>
      <c r="X6" s="1"/>
      <c r="Y6" s="1"/>
      <c r="Z6" s="1"/>
      <c r="AA6" s="1"/>
      <c r="AB6" s="1"/>
      <c r="AC6" s="1"/>
      <c r="AD6" s="1"/>
      <c r="AE6" s="1"/>
      <c r="AF6" s="1"/>
      <c r="AG6" s="1"/>
      <c r="AH6" s="1"/>
      <c r="AI6" s="1"/>
      <c r="AJ6" s="1"/>
      <c r="AK6" s="1"/>
      <c r="AL6" s="1"/>
    </row>
    <row r="7" spans="1:38" ht="15.6">
      <c r="A7" s="170"/>
      <c r="B7" s="170"/>
      <c r="C7" s="170"/>
      <c r="D7" s="170"/>
      <c r="E7" s="170"/>
      <c r="F7" s="170"/>
      <c r="G7" s="170"/>
      <c r="H7" s="170"/>
      <c r="I7" s="170"/>
      <c r="J7" s="170"/>
      <c r="K7" s="170"/>
      <c r="L7" s="170"/>
      <c r="M7" s="14"/>
      <c r="N7" s="14"/>
      <c r="O7" s="14"/>
      <c r="P7" s="1"/>
      <c r="Q7" s="1"/>
      <c r="R7" s="1"/>
      <c r="S7" s="1"/>
      <c r="T7" s="1"/>
      <c r="U7" s="1"/>
      <c r="V7" s="1"/>
      <c r="W7" s="1"/>
      <c r="X7" s="1"/>
      <c r="Y7" s="1"/>
      <c r="Z7" s="1"/>
      <c r="AA7" s="1"/>
      <c r="AB7" s="1"/>
      <c r="AC7" s="1"/>
      <c r="AD7" s="1"/>
    </row>
    <row r="8" spans="1:38" ht="30" customHeight="1">
      <c r="A8" s="39">
        <v>1</v>
      </c>
      <c r="B8" s="39" t="s">
        <v>34</v>
      </c>
      <c r="C8" s="24">
        <v>0</v>
      </c>
      <c r="D8" s="24">
        <v>6</v>
      </c>
      <c r="E8" s="24">
        <v>24</v>
      </c>
      <c r="F8" s="24">
        <v>16</v>
      </c>
      <c r="G8" s="24">
        <v>4</v>
      </c>
      <c r="H8" s="24">
        <v>1</v>
      </c>
      <c r="I8" s="24">
        <v>10</v>
      </c>
      <c r="J8" s="24">
        <v>34</v>
      </c>
      <c r="K8" s="24">
        <v>35</v>
      </c>
      <c r="L8" s="24">
        <v>6</v>
      </c>
      <c r="M8" s="1"/>
      <c r="N8" s="1"/>
      <c r="O8" s="1"/>
      <c r="P8" s="1"/>
      <c r="Q8" s="1"/>
      <c r="R8" s="1"/>
      <c r="S8" s="1"/>
      <c r="T8" s="1"/>
      <c r="U8" s="1"/>
      <c r="V8" s="1"/>
    </row>
    <row r="9" spans="1:38" ht="30" customHeight="1">
      <c r="A9" s="39">
        <v>2</v>
      </c>
      <c r="B9" s="39" t="s">
        <v>35</v>
      </c>
      <c r="C9" s="24">
        <v>0</v>
      </c>
      <c r="D9" s="24">
        <v>4</v>
      </c>
      <c r="E9" s="24">
        <v>7</v>
      </c>
      <c r="F9" s="24">
        <v>8</v>
      </c>
      <c r="G9" s="24">
        <v>2</v>
      </c>
      <c r="H9" s="24">
        <v>1</v>
      </c>
      <c r="I9" s="24">
        <v>8</v>
      </c>
      <c r="J9" s="24">
        <v>17</v>
      </c>
      <c r="K9" s="24">
        <v>20</v>
      </c>
      <c r="L9" s="24">
        <v>3</v>
      </c>
      <c r="M9" s="1"/>
      <c r="N9" s="1"/>
      <c r="O9" s="1"/>
      <c r="P9" s="1"/>
      <c r="Q9" s="1"/>
      <c r="R9" s="1"/>
      <c r="S9" s="1"/>
      <c r="T9" s="1"/>
      <c r="U9" s="1"/>
      <c r="V9" s="1"/>
    </row>
    <row r="10" spans="1:38" ht="30" customHeight="1">
      <c r="A10" s="39">
        <v>3</v>
      </c>
      <c r="B10" s="39" t="s">
        <v>36</v>
      </c>
      <c r="C10" s="24">
        <v>0</v>
      </c>
      <c r="D10" s="24">
        <v>0</v>
      </c>
      <c r="E10" s="24">
        <v>11</v>
      </c>
      <c r="F10" s="24">
        <v>15</v>
      </c>
      <c r="G10" s="24">
        <v>1</v>
      </c>
      <c r="H10" s="24">
        <v>0</v>
      </c>
      <c r="I10" s="24">
        <v>1</v>
      </c>
      <c r="J10" s="24">
        <v>19</v>
      </c>
      <c r="K10" s="24">
        <v>24</v>
      </c>
      <c r="L10" s="24">
        <v>6</v>
      </c>
      <c r="M10" s="1"/>
      <c r="N10" s="1"/>
      <c r="O10" s="1"/>
      <c r="P10" s="1"/>
      <c r="Q10" s="1"/>
      <c r="R10" s="1"/>
      <c r="S10" s="1"/>
      <c r="T10" s="1"/>
      <c r="U10" s="1"/>
      <c r="V10" s="1"/>
    </row>
    <row r="11" spans="1:38" ht="30" customHeight="1">
      <c r="A11" s="39">
        <v>4</v>
      </c>
      <c r="B11" s="39" t="s">
        <v>37</v>
      </c>
      <c r="C11" s="24">
        <v>0</v>
      </c>
      <c r="D11" s="24">
        <v>1</v>
      </c>
      <c r="E11" s="24">
        <v>7</v>
      </c>
      <c r="F11" s="24">
        <v>13</v>
      </c>
      <c r="G11" s="24">
        <v>1</v>
      </c>
      <c r="H11" s="24">
        <v>1</v>
      </c>
      <c r="I11" s="24">
        <v>4</v>
      </c>
      <c r="J11" s="24">
        <v>12</v>
      </c>
      <c r="K11" s="24">
        <v>33</v>
      </c>
      <c r="L11" s="24">
        <v>5</v>
      </c>
      <c r="M11" s="1"/>
      <c r="N11" s="1"/>
      <c r="O11" s="1"/>
      <c r="P11" s="1"/>
      <c r="Q11" s="1"/>
      <c r="R11" s="1"/>
      <c r="S11" s="1"/>
      <c r="T11" s="1"/>
      <c r="U11" s="1"/>
      <c r="V11" s="1"/>
    </row>
    <row r="12" spans="1:38" s="17" customFormat="1" ht="30" customHeight="1">
      <c r="A12" s="43"/>
      <c r="B12" s="43" t="s">
        <v>7</v>
      </c>
      <c r="C12" s="24">
        <f>SUM(C8:C11)</f>
        <v>0</v>
      </c>
      <c r="D12" s="24">
        <f t="shared" ref="D12:G12" si="0">SUM(D8:D11)</f>
        <v>11</v>
      </c>
      <c r="E12" s="24">
        <f t="shared" si="0"/>
        <v>49</v>
      </c>
      <c r="F12" s="24">
        <f t="shared" si="0"/>
        <v>52</v>
      </c>
      <c r="G12" s="24">
        <f t="shared" si="0"/>
        <v>8</v>
      </c>
      <c r="H12" s="24">
        <f>SUM(H8:H11)</f>
        <v>3</v>
      </c>
      <c r="I12" s="24">
        <f t="shared" ref="I12" si="1">SUM(I8:I11)</f>
        <v>23</v>
      </c>
      <c r="J12" s="24">
        <f t="shared" ref="J12" si="2">SUM(J8:J11)</f>
        <v>82</v>
      </c>
      <c r="K12" s="24">
        <f t="shared" ref="K12" si="3">SUM(K8:K11)</f>
        <v>112</v>
      </c>
      <c r="L12" s="24">
        <f t="shared" ref="L12" si="4">SUM(L8:L11)</f>
        <v>20</v>
      </c>
      <c r="M12" s="16"/>
      <c r="N12" s="16"/>
      <c r="O12" s="16"/>
      <c r="P12" s="16"/>
      <c r="Q12" s="16"/>
      <c r="R12" s="16"/>
      <c r="S12" s="16"/>
      <c r="T12" s="16"/>
      <c r="U12" s="16"/>
      <c r="V12" s="16"/>
      <c r="W12" s="16"/>
      <c r="X12" s="16"/>
      <c r="Y12" s="16"/>
      <c r="Z12" s="16"/>
      <c r="AA12" s="16"/>
      <c r="AB12" s="16"/>
      <c r="AC12" s="16"/>
      <c r="AD12" s="16"/>
    </row>
    <row r="13" spans="1:38" ht="13.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1:38"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1:38"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sheetData>
  <mergeCells count="21">
    <mergeCell ref="H4:L4"/>
    <mergeCell ref="A1:L1"/>
    <mergeCell ref="A2:L2"/>
    <mergeCell ref="A3:L3"/>
    <mergeCell ref="J5:L5"/>
    <mergeCell ref="A4:A7"/>
    <mergeCell ref="B4:B7"/>
    <mergeCell ref="C4:G4"/>
    <mergeCell ref="C5:D5"/>
    <mergeCell ref="E5:G5"/>
    <mergeCell ref="C6:C7"/>
    <mergeCell ref="D6:D7"/>
    <mergeCell ref="E6:E7"/>
    <mergeCell ref="F6:F7"/>
    <mergeCell ref="G6:G7"/>
    <mergeCell ref="H5:I5"/>
    <mergeCell ref="H6:H7"/>
    <mergeCell ref="I6:I7"/>
    <mergeCell ref="J6:J7"/>
    <mergeCell ref="K6:K7"/>
    <mergeCell ref="L6:L7"/>
  </mergeCells>
  <printOptions horizontalCentered="1" verticalCentered="1"/>
  <pageMargins left="0.71" right="0.38" top="0.51" bottom="0.46" header="0.4" footer="0.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243"/>
  <sheetViews>
    <sheetView view="pageBreakPreview" zoomScale="40" zoomScaleNormal="40" zoomScaleSheetLayoutView="40" workbookViewId="0">
      <selection activeCell="U8" sqref="U8"/>
    </sheetView>
  </sheetViews>
  <sheetFormatPr defaultColWidth="8.88671875" defaultRowHeight="23.4"/>
  <cols>
    <col min="1" max="1" width="8.88671875" style="159"/>
    <col min="2" max="2" width="20.6640625" style="160" customWidth="1"/>
    <col min="3" max="3" width="21.5546875" style="161" customWidth="1"/>
    <col min="4" max="4" width="42" style="161" customWidth="1"/>
    <col min="5" max="5" width="19.6640625" style="161" customWidth="1"/>
    <col min="6" max="6" width="18.88671875" style="161" bestFit="1" customWidth="1"/>
    <col min="7" max="7" width="165" style="161" customWidth="1"/>
    <col min="8" max="8" width="19.21875" style="161" customWidth="1"/>
    <col min="9" max="9" width="18.88671875" style="161" customWidth="1"/>
    <col min="10" max="10" width="16.33203125" style="161" customWidth="1"/>
    <col min="11" max="11" width="41.88671875" style="162" customWidth="1"/>
    <col min="12" max="12" width="24.6640625" style="161" customWidth="1"/>
    <col min="13" max="16384" width="8.88671875" style="145"/>
  </cols>
  <sheetData>
    <row r="1" spans="1:12" ht="23.4" customHeight="1">
      <c r="A1" s="172" t="s">
        <v>309</v>
      </c>
      <c r="B1" s="173"/>
      <c r="C1" s="173"/>
      <c r="D1" s="173"/>
      <c r="E1" s="173"/>
      <c r="F1" s="173"/>
      <c r="G1" s="173"/>
      <c r="H1" s="173"/>
      <c r="I1" s="173"/>
      <c r="J1" s="173"/>
      <c r="K1" s="173"/>
      <c r="L1" s="174"/>
    </row>
    <row r="2" spans="1:12" ht="153" customHeight="1">
      <c r="A2" s="146" t="s">
        <v>310</v>
      </c>
      <c r="B2" s="146" t="s">
        <v>311</v>
      </c>
      <c r="C2" s="146" t="s">
        <v>312</v>
      </c>
      <c r="D2" s="146" t="s">
        <v>313</v>
      </c>
      <c r="E2" s="146" t="s">
        <v>314</v>
      </c>
      <c r="F2" s="146" t="s">
        <v>315</v>
      </c>
      <c r="G2" s="146" t="s">
        <v>316</v>
      </c>
      <c r="H2" s="146" t="s">
        <v>317</v>
      </c>
      <c r="I2" s="146" t="s">
        <v>318</v>
      </c>
      <c r="J2" s="146" t="s">
        <v>319</v>
      </c>
      <c r="K2" s="146" t="s">
        <v>320</v>
      </c>
      <c r="L2" s="146" t="s">
        <v>321</v>
      </c>
    </row>
    <row r="3" spans="1:12">
      <c r="A3" s="147">
        <v>1</v>
      </c>
      <c r="B3" s="148">
        <v>2</v>
      </c>
      <c r="C3" s="148">
        <v>3</v>
      </c>
      <c r="D3" s="148">
        <v>4</v>
      </c>
      <c r="E3" s="148">
        <v>5</v>
      </c>
      <c r="F3" s="148">
        <v>6</v>
      </c>
      <c r="G3" s="148">
        <v>7</v>
      </c>
      <c r="H3" s="148">
        <v>8</v>
      </c>
      <c r="I3" s="148">
        <v>9</v>
      </c>
      <c r="J3" s="148">
        <v>10</v>
      </c>
      <c r="K3" s="148">
        <v>11</v>
      </c>
      <c r="L3" s="148">
        <v>12</v>
      </c>
    </row>
    <row r="4" spans="1:12" s="151" customFormat="1" ht="117">
      <c r="A4" s="149">
        <v>1</v>
      </c>
      <c r="B4" s="149" t="s">
        <v>322</v>
      </c>
      <c r="C4" s="149" t="s">
        <v>323</v>
      </c>
      <c r="D4" s="149" t="s">
        <v>324</v>
      </c>
      <c r="E4" s="150">
        <v>45832</v>
      </c>
      <c r="F4" s="149" t="s">
        <v>325</v>
      </c>
      <c r="G4" s="149" t="s">
        <v>326</v>
      </c>
      <c r="H4" s="149" t="s">
        <v>327</v>
      </c>
      <c r="I4" s="149" t="s">
        <v>328</v>
      </c>
      <c r="J4" s="149" t="s">
        <v>328</v>
      </c>
      <c r="K4" s="149" t="s">
        <v>329</v>
      </c>
      <c r="L4" s="149" t="s">
        <v>330</v>
      </c>
    </row>
    <row r="5" spans="1:12" s="151" customFormat="1" ht="70.2">
      <c r="A5" s="149">
        <f>A4+1</f>
        <v>2</v>
      </c>
      <c r="B5" s="149" t="s">
        <v>331</v>
      </c>
      <c r="C5" s="149" t="s">
        <v>323</v>
      </c>
      <c r="D5" s="149" t="s">
        <v>332</v>
      </c>
      <c r="E5" s="150">
        <v>45825</v>
      </c>
      <c r="F5" s="149" t="s">
        <v>325</v>
      </c>
      <c r="G5" s="149" t="s">
        <v>333</v>
      </c>
      <c r="H5" s="149" t="s">
        <v>327</v>
      </c>
      <c r="I5" s="149" t="s">
        <v>328</v>
      </c>
      <c r="J5" s="149" t="s">
        <v>328</v>
      </c>
      <c r="K5" s="149" t="s">
        <v>334</v>
      </c>
      <c r="L5" s="149" t="s">
        <v>335</v>
      </c>
    </row>
    <row r="6" spans="1:12" s="151" customFormat="1" ht="117">
      <c r="A6" s="149">
        <f t="shared" ref="A6:A69" si="0">A5+1</f>
        <v>3</v>
      </c>
      <c r="B6" s="149" t="s">
        <v>331</v>
      </c>
      <c r="C6" s="149" t="s">
        <v>323</v>
      </c>
      <c r="D6" s="149" t="s">
        <v>336</v>
      </c>
      <c r="E6" s="150">
        <v>45870</v>
      </c>
      <c r="F6" s="149" t="s">
        <v>337</v>
      </c>
      <c r="G6" s="149" t="s">
        <v>338</v>
      </c>
      <c r="H6" s="149" t="s">
        <v>327</v>
      </c>
      <c r="I6" s="149" t="s">
        <v>328</v>
      </c>
      <c r="J6" s="149" t="s">
        <v>328</v>
      </c>
      <c r="K6" s="149" t="s">
        <v>339</v>
      </c>
      <c r="L6" s="149">
        <v>0</v>
      </c>
    </row>
    <row r="7" spans="1:12" s="151" customFormat="1" ht="117">
      <c r="A7" s="149">
        <f t="shared" si="0"/>
        <v>4</v>
      </c>
      <c r="B7" s="149" t="s">
        <v>331</v>
      </c>
      <c r="C7" s="149" t="s">
        <v>323</v>
      </c>
      <c r="D7" s="149" t="s">
        <v>340</v>
      </c>
      <c r="E7" s="150">
        <v>45886</v>
      </c>
      <c r="F7" s="149" t="s">
        <v>337</v>
      </c>
      <c r="G7" s="149" t="s">
        <v>341</v>
      </c>
      <c r="H7" s="149" t="s">
        <v>327</v>
      </c>
      <c r="I7" s="149" t="s">
        <v>328</v>
      </c>
      <c r="J7" s="149" t="s">
        <v>328</v>
      </c>
      <c r="K7" s="149" t="s">
        <v>339</v>
      </c>
      <c r="L7" s="149">
        <v>0</v>
      </c>
    </row>
    <row r="8" spans="1:12" s="151" customFormat="1" ht="93.6">
      <c r="A8" s="149">
        <f t="shared" si="0"/>
        <v>5</v>
      </c>
      <c r="B8" s="149" t="s">
        <v>331</v>
      </c>
      <c r="C8" s="149" t="s">
        <v>323</v>
      </c>
      <c r="D8" s="149" t="s">
        <v>342</v>
      </c>
      <c r="E8" s="150">
        <v>45895</v>
      </c>
      <c r="F8" s="149" t="s">
        <v>325</v>
      </c>
      <c r="G8" s="149" t="s">
        <v>343</v>
      </c>
      <c r="H8" s="149" t="s">
        <v>327</v>
      </c>
      <c r="I8" s="149" t="s">
        <v>328</v>
      </c>
      <c r="J8" s="149" t="s">
        <v>328</v>
      </c>
      <c r="K8" s="149" t="s">
        <v>344</v>
      </c>
      <c r="L8" s="149">
        <v>0</v>
      </c>
    </row>
    <row r="9" spans="1:12" s="151" customFormat="1" ht="125.4" customHeight="1">
      <c r="A9" s="149">
        <f t="shared" si="0"/>
        <v>6</v>
      </c>
      <c r="B9" s="149" t="s">
        <v>345</v>
      </c>
      <c r="C9" s="149" t="s">
        <v>323</v>
      </c>
      <c r="D9" s="149" t="s">
        <v>346</v>
      </c>
      <c r="E9" s="150">
        <v>45813</v>
      </c>
      <c r="F9" s="149" t="s">
        <v>337</v>
      </c>
      <c r="G9" s="149" t="s">
        <v>347</v>
      </c>
      <c r="H9" s="149" t="s">
        <v>327</v>
      </c>
      <c r="I9" s="149" t="s">
        <v>328</v>
      </c>
      <c r="J9" s="149" t="s">
        <v>328</v>
      </c>
      <c r="K9" s="149" t="s">
        <v>339</v>
      </c>
      <c r="L9" s="149">
        <v>0</v>
      </c>
    </row>
    <row r="10" spans="1:12" s="151" customFormat="1" ht="126" customHeight="1">
      <c r="A10" s="149">
        <f t="shared" si="0"/>
        <v>7</v>
      </c>
      <c r="B10" s="149" t="s">
        <v>348</v>
      </c>
      <c r="C10" s="149" t="s">
        <v>323</v>
      </c>
      <c r="D10" s="149" t="s">
        <v>349</v>
      </c>
      <c r="E10" s="150">
        <v>45834</v>
      </c>
      <c r="F10" s="149" t="s">
        <v>337</v>
      </c>
      <c r="G10" s="149" t="s">
        <v>350</v>
      </c>
      <c r="H10" s="149" t="s">
        <v>327</v>
      </c>
      <c r="I10" s="149" t="s">
        <v>328</v>
      </c>
      <c r="J10" s="149" t="s">
        <v>328</v>
      </c>
      <c r="K10" s="149" t="s">
        <v>339</v>
      </c>
      <c r="L10" s="149">
        <v>0</v>
      </c>
    </row>
    <row r="11" spans="1:12" s="151" customFormat="1" ht="125.4" customHeight="1">
      <c r="A11" s="149">
        <f t="shared" si="0"/>
        <v>8</v>
      </c>
      <c r="B11" s="149" t="s">
        <v>348</v>
      </c>
      <c r="C11" s="149" t="s">
        <v>323</v>
      </c>
      <c r="D11" s="149" t="s">
        <v>351</v>
      </c>
      <c r="E11" s="150">
        <v>45837</v>
      </c>
      <c r="F11" s="149" t="s">
        <v>325</v>
      </c>
      <c r="G11" s="149" t="s">
        <v>352</v>
      </c>
      <c r="H11" s="149" t="s">
        <v>327</v>
      </c>
      <c r="I11" s="149" t="s">
        <v>328</v>
      </c>
      <c r="J11" s="149" t="s">
        <v>328</v>
      </c>
      <c r="K11" s="149" t="s">
        <v>353</v>
      </c>
      <c r="L11" s="149" t="s">
        <v>354</v>
      </c>
    </row>
    <row r="12" spans="1:12" s="151" customFormat="1" ht="104.4" customHeight="1">
      <c r="A12" s="149">
        <f t="shared" si="0"/>
        <v>9</v>
      </c>
      <c r="B12" s="149" t="s">
        <v>355</v>
      </c>
      <c r="C12" s="149" t="s">
        <v>323</v>
      </c>
      <c r="D12" s="149" t="s">
        <v>356</v>
      </c>
      <c r="E12" s="150">
        <v>45752</v>
      </c>
      <c r="F12" s="149" t="s">
        <v>325</v>
      </c>
      <c r="G12" s="149" t="s">
        <v>357</v>
      </c>
      <c r="H12" s="149" t="s">
        <v>327</v>
      </c>
      <c r="I12" s="149" t="s">
        <v>328</v>
      </c>
      <c r="J12" s="149" t="s">
        <v>328</v>
      </c>
      <c r="K12" s="149" t="s">
        <v>358</v>
      </c>
      <c r="L12" s="149">
        <v>15000</v>
      </c>
    </row>
    <row r="13" spans="1:12" s="151" customFormat="1" ht="151.19999999999999" customHeight="1">
      <c r="A13" s="149">
        <f t="shared" si="0"/>
        <v>10</v>
      </c>
      <c r="B13" s="149" t="s">
        <v>359</v>
      </c>
      <c r="C13" s="149" t="s">
        <v>323</v>
      </c>
      <c r="D13" s="149" t="s">
        <v>360</v>
      </c>
      <c r="E13" s="150">
        <v>45783</v>
      </c>
      <c r="F13" s="149" t="s">
        <v>325</v>
      </c>
      <c r="G13" s="149" t="s">
        <v>361</v>
      </c>
      <c r="H13" s="149" t="s">
        <v>327</v>
      </c>
      <c r="I13" s="149" t="s">
        <v>328</v>
      </c>
      <c r="J13" s="149" t="s">
        <v>328</v>
      </c>
      <c r="K13" s="149" t="s">
        <v>362</v>
      </c>
      <c r="L13" s="149">
        <v>15000</v>
      </c>
    </row>
    <row r="14" spans="1:12" s="151" customFormat="1" ht="175.8" customHeight="1">
      <c r="A14" s="149">
        <f t="shared" si="0"/>
        <v>11</v>
      </c>
      <c r="B14" s="149" t="s">
        <v>359</v>
      </c>
      <c r="C14" s="149" t="s">
        <v>363</v>
      </c>
      <c r="D14" s="149" t="s">
        <v>364</v>
      </c>
      <c r="E14" s="150">
        <v>45803</v>
      </c>
      <c r="F14" s="149" t="s">
        <v>365</v>
      </c>
      <c r="G14" s="149" t="s">
        <v>366</v>
      </c>
      <c r="H14" s="149" t="s">
        <v>327</v>
      </c>
      <c r="I14" s="149" t="s">
        <v>328</v>
      </c>
      <c r="J14" s="149" t="s">
        <v>328</v>
      </c>
      <c r="K14" s="149" t="s">
        <v>367</v>
      </c>
      <c r="L14" s="149" t="s">
        <v>328</v>
      </c>
    </row>
    <row r="15" spans="1:12" s="151" customFormat="1" ht="225.6" customHeight="1">
      <c r="A15" s="149">
        <f t="shared" si="0"/>
        <v>12</v>
      </c>
      <c r="B15" s="149" t="s">
        <v>368</v>
      </c>
      <c r="C15" s="149" t="s">
        <v>323</v>
      </c>
      <c r="D15" s="149" t="s">
        <v>369</v>
      </c>
      <c r="E15" s="150">
        <v>45825</v>
      </c>
      <c r="F15" s="149" t="s">
        <v>325</v>
      </c>
      <c r="G15" s="149" t="s">
        <v>370</v>
      </c>
      <c r="H15" s="149" t="s">
        <v>327</v>
      </c>
      <c r="I15" s="149" t="s">
        <v>328</v>
      </c>
      <c r="J15" s="149" t="s">
        <v>328</v>
      </c>
      <c r="K15" s="149" t="s">
        <v>362</v>
      </c>
      <c r="L15" s="149">
        <v>15000</v>
      </c>
    </row>
    <row r="16" spans="1:12" s="151" customFormat="1" ht="143.4" customHeight="1">
      <c r="A16" s="149">
        <f t="shared" si="0"/>
        <v>13</v>
      </c>
      <c r="B16" s="149" t="s">
        <v>371</v>
      </c>
      <c r="C16" s="149" t="s">
        <v>323</v>
      </c>
      <c r="D16" s="149" t="s">
        <v>372</v>
      </c>
      <c r="E16" s="150">
        <v>45845</v>
      </c>
      <c r="F16" s="149" t="s">
        <v>325</v>
      </c>
      <c r="G16" s="149" t="s">
        <v>373</v>
      </c>
      <c r="H16" s="149" t="s">
        <v>327</v>
      </c>
      <c r="I16" s="149" t="s">
        <v>328</v>
      </c>
      <c r="J16" s="149" t="s">
        <v>328</v>
      </c>
      <c r="K16" s="149" t="s">
        <v>374</v>
      </c>
      <c r="L16" s="149">
        <v>15000</v>
      </c>
    </row>
    <row r="17" spans="1:12" s="151" customFormat="1" ht="144" customHeight="1">
      <c r="A17" s="149">
        <f t="shared" si="0"/>
        <v>14</v>
      </c>
      <c r="B17" s="149" t="s">
        <v>375</v>
      </c>
      <c r="C17" s="149" t="s">
        <v>323</v>
      </c>
      <c r="D17" s="149" t="s">
        <v>376</v>
      </c>
      <c r="E17" s="150">
        <v>45886</v>
      </c>
      <c r="F17" s="149" t="s">
        <v>325</v>
      </c>
      <c r="G17" s="149" t="s">
        <v>377</v>
      </c>
      <c r="H17" s="149" t="s">
        <v>327</v>
      </c>
      <c r="I17" s="149" t="s">
        <v>328</v>
      </c>
      <c r="J17" s="149" t="s">
        <v>328</v>
      </c>
      <c r="K17" s="149" t="s">
        <v>362</v>
      </c>
      <c r="L17" s="149">
        <v>0</v>
      </c>
    </row>
    <row r="18" spans="1:12" s="151" customFormat="1" ht="70.2">
      <c r="A18" s="149">
        <f t="shared" si="0"/>
        <v>15</v>
      </c>
      <c r="B18" s="149" t="s">
        <v>378</v>
      </c>
      <c r="C18" s="149" t="s">
        <v>323</v>
      </c>
      <c r="D18" s="149" t="s">
        <v>379</v>
      </c>
      <c r="E18" s="150">
        <v>45823</v>
      </c>
      <c r="F18" s="149" t="s">
        <v>325</v>
      </c>
      <c r="G18" s="149" t="s">
        <v>380</v>
      </c>
      <c r="H18" s="149" t="s">
        <v>327</v>
      </c>
      <c r="I18" s="149" t="s">
        <v>328</v>
      </c>
      <c r="J18" s="149" t="s">
        <v>328</v>
      </c>
      <c r="K18" s="149" t="s">
        <v>381</v>
      </c>
      <c r="L18" s="149">
        <v>15000</v>
      </c>
    </row>
    <row r="19" spans="1:12" s="151" customFormat="1" ht="222.6" customHeight="1">
      <c r="A19" s="149">
        <f t="shared" si="0"/>
        <v>16</v>
      </c>
      <c r="B19" s="149" t="s">
        <v>382</v>
      </c>
      <c r="C19" s="149" t="s">
        <v>323</v>
      </c>
      <c r="D19" s="149" t="s">
        <v>383</v>
      </c>
      <c r="E19" s="150">
        <v>45750</v>
      </c>
      <c r="F19" s="149" t="s">
        <v>384</v>
      </c>
      <c r="G19" s="149" t="s">
        <v>385</v>
      </c>
      <c r="H19" s="149" t="s">
        <v>327</v>
      </c>
      <c r="I19" s="149" t="s">
        <v>328</v>
      </c>
      <c r="J19" s="149" t="s">
        <v>328</v>
      </c>
      <c r="K19" s="149" t="s">
        <v>358</v>
      </c>
      <c r="L19" s="149" t="s">
        <v>328</v>
      </c>
    </row>
    <row r="20" spans="1:12" s="151" customFormat="1" ht="100.8" customHeight="1">
      <c r="A20" s="149">
        <f t="shared" si="0"/>
        <v>17</v>
      </c>
      <c r="B20" s="149" t="s">
        <v>382</v>
      </c>
      <c r="C20" s="149" t="s">
        <v>323</v>
      </c>
      <c r="D20" s="149" t="s">
        <v>386</v>
      </c>
      <c r="E20" s="150">
        <v>45806</v>
      </c>
      <c r="F20" s="149" t="s">
        <v>325</v>
      </c>
      <c r="G20" s="149" t="s">
        <v>387</v>
      </c>
      <c r="H20" s="149" t="s">
        <v>327</v>
      </c>
      <c r="I20" s="149" t="s">
        <v>328</v>
      </c>
      <c r="J20" s="149" t="s">
        <v>328</v>
      </c>
      <c r="K20" s="149" t="s">
        <v>388</v>
      </c>
      <c r="L20" s="149">
        <v>30000</v>
      </c>
    </row>
    <row r="21" spans="1:12" s="151" customFormat="1" ht="93.6">
      <c r="A21" s="149">
        <f t="shared" si="0"/>
        <v>18</v>
      </c>
      <c r="B21" s="149" t="s">
        <v>382</v>
      </c>
      <c r="C21" s="149" t="s">
        <v>323</v>
      </c>
      <c r="D21" s="149" t="s">
        <v>389</v>
      </c>
      <c r="E21" s="150">
        <v>45811</v>
      </c>
      <c r="F21" s="149" t="s">
        <v>365</v>
      </c>
      <c r="G21" s="149" t="s">
        <v>390</v>
      </c>
      <c r="H21" s="149" t="s">
        <v>327</v>
      </c>
      <c r="I21" s="149" t="s">
        <v>328</v>
      </c>
      <c r="J21" s="149" t="s">
        <v>328</v>
      </c>
      <c r="K21" s="149" t="s">
        <v>367</v>
      </c>
      <c r="L21" s="149" t="s">
        <v>328</v>
      </c>
    </row>
    <row r="22" spans="1:12" s="151" customFormat="1" ht="104.4" customHeight="1">
      <c r="A22" s="149">
        <f t="shared" si="0"/>
        <v>19</v>
      </c>
      <c r="B22" s="149" t="s">
        <v>391</v>
      </c>
      <c r="C22" s="149" t="s">
        <v>323</v>
      </c>
      <c r="D22" s="149" t="s">
        <v>392</v>
      </c>
      <c r="E22" s="150">
        <v>45892</v>
      </c>
      <c r="F22" s="149" t="s">
        <v>325</v>
      </c>
      <c r="G22" s="149" t="s">
        <v>393</v>
      </c>
      <c r="H22" s="149" t="s">
        <v>327</v>
      </c>
      <c r="I22" s="149" t="s">
        <v>328</v>
      </c>
      <c r="J22" s="149" t="s">
        <v>328</v>
      </c>
      <c r="K22" s="149" t="s">
        <v>362</v>
      </c>
      <c r="L22" s="149">
        <v>15000</v>
      </c>
    </row>
    <row r="23" spans="1:12" s="151" customFormat="1" ht="397.8">
      <c r="A23" s="149">
        <f t="shared" si="0"/>
        <v>20</v>
      </c>
      <c r="B23" s="149" t="s">
        <v>394</v>
      </c>
      <c r="C23" s="149" t="s">
        <v>323</v>
      </c>
      <c r="D23" s="149" t="s">
        <v>395</v>
      </c>
      <c r="E23" s="150">
        <v>45902</v>
      </c>
      <c r="F23" s="149" t="s">
        <v>337</v>
      </c>
      <c r="G23" s="149" t="s">
        <v>396</v>
      </c>
      <c r="H23" s="149" t="s">
        <v>327</v>
      </c>
      <c r="I23" s="149" t="s">
        <v>328</v>
      </c>
      <c r="J23" s="149" t="s">
        <v>328</v>
      </c>
      <c r="K23" s="149" t="s">
        <v>397</v>
      </c>
      <c r="L23" s="149">
        <v>0</v>
      </c>
    </row>
    <row r="24" spans="1:12" s="151" customFormat="1" ht="70.2">
      <c r="A24" s="149">
        <f t="shared" si="0"/>
        <v>21</v>
      </c>
      <c r="B24" s="149" t="s">
        <v>398</v>
      </c>
      <c r="C24" s="149" t="s">
        <v>323</v>
      </c>
      <c r="D24" s="149" t="s">
        <v>399</v>
      </c>
      <c r="E24" s="150">
        <v>45867</v>
      </c>
      <c r="F24" s="149" t="s">
        <v>400</v>
      </c>
      <c r="G24" s="149" t="s">
        <v>401</v>
      </c>
      <c r="H24" s="149" t="s">
        <v>327</v>
      </c>
      <c r="I24" s="149" t="s">
        <v>328</v>
      </c>
      <c r="J24" s="149" t="s">
        <v>328</v>
      </c>
      <c r="K24" s="149" t="s">
        <v>402</v>
      </c>
      <c r="L24" s="149" t="s">
        <v>403</v>
      </c>
    </row>
    <row r="25" spans="1:12" s="151" customFormat="1" ht="70.2">
      <c r="A25" s="149">
        <f t="shared" si="0"/>
        <v>22</v>
      </c>
      <c r="B25" s="149" t="s">
        <v>404</v>
      </c>
      <c r="C25" s="149" t="s">
        <v>323</v>
      </c>
      <c r="D25" s="149" t="s">
        <v>405</v>
      </c>
      <c r="E25" s="150">
        <v>45789</v>
      </c>
      <c r="F25" s="149" t="s">
        <v>325</v>
      </c>
      <c r="G25" s="149" t="s">
        <v>406</v>
      </c>
      <c r="H25" s="149" t="s">
        <v>327</v>
      </c>
      <c r="I25" s="149" t="s">
        <v>328</v>
      </c>
      <c r="J25" s="149" t="s">
        <v>328</v>
      </c>
      <c r="K25" s="149" t="s">
        <v>402</v>
      </c>
      <c r="L25" s="149" t="s">
        <v>407</v>
      </c>
    </row>
    <row r="26" spans="1:12" s="151" customFormat="1" ht="85.8" customHeight="1">
      <c r="A26" s="149">
        <f t="shared" si="0"/>
        <v>23</v>
      </c>
      <c r="B26" s="149" t="s">
        <v>404</v>
      </c>
      <c r="C26" s="149" t="s">
        <v>323</v>
      </c>
      <c r="D26" s="149" t="s">
        <v>408</v>
      </c>
      <c r="E26" s="150">
        <v>45805</v>
      </c>
      <c r="F26" s="149" t="s">
        <v>337</v>
      </c>
      <c r="G26" s="149" t="s">
        <v>409</v>
      </c>
      <c r="H26" s="149" t="s">
        <v>327</v>
      </c>
      <c r="I26" s="149" t="s">
        <v>328</v>
      </c>
      <c r="J26" s="149" t="s">
        <v>328</v>
      </c>
      <c r="K26" s="149" t="s">
        <v>339</v>
      </c>
      <c r="L26" s="149" t="s">
        <v>410</v>
      </c>
    </row>
    <row r="27" spans="1:12" s="151" customFormat="1" ht="138" customHeight="1">
      <c r="A27" s="149">
        <f t="shared" si="0"/>
        <v>24</v>
      </c>
      <c r="B27" s="149" t="s">
        <v>404</v>
      </c>
      <c r="C27" s="149" t="s">
        <v>323</v>
      </c>
      <c r="D27" s="149" t="s">
        <v>411</v>
      </c>
      <c r="E27" s="150">
        <v>45863</v>
      </c>
      <c r="F27" s="149" t="s">
        <v>337</v>
      </c>
      <c r="G27" s="149" t="s">
        <v>412</v>
      </c>
      <c r="H27" s="149" t="s">
        <v>327</v>
      </c>
      <c r="I27" s="149" t="s">
        <v>328</v>
      </c>
      <c r="J27" s="149" t="s">
        <v>328</v>
      </c>
      <c r="K27" s="149" t="s">
        <v>339</v>
      </c>
      <c r="L27" s="149" t="s">
        <v>413</v>
      </c>
    </row>
    <row r="28" spans="1:12" s="151" customFormat="1" ht="142.80000000000001" customHeight="1">
      <c r="A28" s="149">
        <f t="shared" si="0"/>
        <v>25</v>
      </c>
      <c r="B28" s="149" t="s">
        <v>414</v>
      </c>
      <c r="C28" s="149" t="s">
        <v>363</v>
      </c>
      <c r="D28" s="149" t="s">
        <v>415</v>
      </c>
      <c r="E28" s="150">
        <v>45905</v>
      </c>
      <c r="F28" s="149" t="s">
        <v>384</v>
      </c>
      <c r="G28" s="149" t="s">
        <v>416</v>
      </c>
      <c r="H28" s="149" t="s">
        <v>327</v>
      </c>
      <c r="I28" s="149" t="s">
        <v>328</v>
      </c>
      <c r="J28" s="149" t="s">
        <v>328</v>
      </c>
      <c r="K28" s="149" t="s">
        <v>339</v>
      </c>
      <c r="L28" s="149" t="s">
        <v>417</v>
      </c>
    </row>
    <row r="29" spans="1:12" s="151" customFormat="1" ht="111.6" customHeight="1">
      <c r="A29" s="149">
        <f t="shared" si="0"/>
        <v>26</v>
      </c>
      <c r="B29" s="149" t="s">
        <v>418</v>
      </c>
      <c r="C29" s="149" t="s">
        <v>323</v>
      </c>
      <c r="D29" s="149" t="s">
        <v>419</v>
      </c>
      <c r="E29" s="150">
        <v>45907</v>
      </c>
      <c r="F29" s="149" t="s">
        <v>325</v>
      </c>
      <c r="G29" s="149" t="s">
        <v>420</v>
      </c>
      <c r="H29" s="149" t="s">
        <v>327</v>
      </c>
      <c r="I29" s="149" t="s">
        <v>328</v>
      </c>
      <c r="J29" s="149" t="s">
        <v>328</v>
      </c>
      <c r="K29" s="149" t="s">
        <v>402</v>
      </c>
      <c r="L29" s="149" t="s">
        <v>421</v>
      </c>
    </row>
    <row r="30" spans="1:12" s="151" customFormat="1" ht="70.2">
      <c r="A30" s="149">
        <f t="shared" si="0"/>
        <v>27</v>
      </c>
      <c r="B30" s="149" t="s">
        <v>422</v>
      </c>
      <c r="C30" s="149" t="s">
        <v>323</v>
      </c>
      <c r="D30" s="149" t="s">
        <v>423</v>
      </c>
      <c r="E30" s="150">
        <v>45835</v>
      </c>
      <c r="F30" s="149" t="s">
        <v>325</v>
      </c>
      <c r="G30" s="149" t="s">
        <v>424</v>
      </c>
      <c r="H30" s="149" t="s">
        <v>327</v>
      </c>
      <c r="I30" s="149" t="s">
        <v>328</v>
      </c>
      <c r="J30" s="149" t="s">
        <v>328</v>
      </c>
      <c r="K30" s="149" t="s">
        <v>339</v>
      </c>
      <c r="L30" s="149">
        <v>0</v>
      </c>
    </row>
    <row r="31" spans="1:12" s="151" customFormat="1" ht="70.2">
      <c r="A31" s="149">
        <f t="shared" si="0"/>
        <v>28</v>
      </c>
      <c r="B31" s="149" t="s">
        <v>425</v>
      </c>
      <c r="C31" s="149" t="s">
        <v>323</v>
      </c>
      <c r="D31" s="149" t="s">
        <v>426</v>
      </c>
      <c r="E31" s="150">
        <v>45788</v>
      </c>
      <c r="F31" s="149" t="s">
        <v>325</v>
      </c>
      <c r="G31" s="149" t="s">
        <v>427</v>
      </c>
      <c r="H31" s="149" t="s">
        <v>327</v>
      </c>
      <c r="I31" s="149" t="s">
        <v>328</v>
      </c>
      <c r="J31" s="149" t="s">
        <v>328</v>
      </c>
      <c r="K31" s="149" t="s">
        <v>428</v>
      </c>
      <c r="L31" s="149" t="s">
        <v>429</v>
      </c>
    </row>
    <row r="32" spans="1:12" s="151" customFormat="1" ht="54.6" customHeight="1">
      <c r="A32" s="149">
        <f t="shared" si="0"/>
        <v>29</v>
      </c>
      <c r="B32" s="149" t="s">
        <v>425</v>
      </c>
      <c r="C32" s="149" t="s">
        <v>323</v>
      </c>
      <c r="D32" s="149" t="s">
        <v>430</v>
      </c>
      <c r="E32" s="150">
        <v>45831</v>
      </c>
      <c r="F32" s="149" t="s">
        <v>337</v>
      </c>
      <c r="G32" s="149" t="s">
        <v>431</v>
      </c>
      <c r="H32" s="149" t="s">
        <v>327</v>
      </c>
      <c r="I32" s="149" t="s">
        <v>328</v>
      </c>
      <c r="J32" s="149" t="s">
        <v>328</v>
      </c>
      <c r="K32" s="149" t="s">
        <v>339</v>
      </c>
      <c r="L32" s="149" t="s">
        <v>432</v>
      </c>
    </row>
    <row r="33" spans="1:12" s="151" customFormat="1" ht="78.599999999999994" customHeight="1">
      <c r="A33" s="149">
        <f t="shared" si="0"/>
        <v>30</v>
      </c>
      <c r="B33" s="149" t="s">
        <v>425</v>
      </c>
      <c r="C33" s="149" t="s">
        <v>323</v>
      </c>
      <c r="D33" s="149" t="s">
        <v>433</v>
      </c>
      <c r="E33" s="150">
        <v>45874</v>
      </c>
      <c r="F33" s="149" t="s">
        <v>325</v>
      </c>
      <c r="G33" s="149" t="s">
        <v>434</v>
      </c>
      <c r="H33" s="149" t="s">
        <v>327</v>
      </c>
      <c r="I33" s="149" t="s">
        <v>328</v>
      </c>
      <c r="J33" s="149" t="s">
        <v>328</v>
      </c>
      <c r="K33" s="149" t="s">
        <v>435</v>
      </c>
      <c r="L33" s="149" t="s">
        <v>436</v>
      </c>
    </row>
    <row r="34" spans="1:12" s="151" customFormat="1" ht="70.2">
      <c r="A34" s="149">
        <f t="shared" si="0"/>
        <v>31</v>
      </c>
      <c r="B34" s="149" t="s">
        <v>437</v>
      </c>
      <c r="C34" s="149" t="s">
        <v>323</v>
      </c>
      <c r="D34" s="149" t="s">
        <v>438</v>
      </c>
      <c r="E34" s="150">
        <v>45790</v>
      </c>
      <c r="F34" s="149" t="s">
        <v>325</v>
      </c>
      <c r="G34" s="149" t="s">
        <v>439</v>
      </c>
      <c r="H34" s="149" t="s">
        <v>327</v>
      </c>
      <c r="I34" s="149" t="s">
        <v>328</v>
      </c>
      <c r="J34" s="149" t="s">
        <v>328</v>
      </c>
      <c r="K34" s="149" t="s">
        <v>440</v>
      </c>
      <c r="L34" s="149" t="s">
        <v>441</v>
      </c>
    </row>
    <row r="35" spans="1:12" s="151" customFormat="1" ht="93.6">
      <c r="A35" s="149">
        <f t="shared" si="0"/>
        <v>32</v>
      </c>
      <c r="B35" s="149" t="s">
        <v>437</v>
      </c>
      <c r="C35" s="149" t="s">
        <v>323</v>
      </c>
      <c r="D35" s="149" t="s">
        <v>442</v>
      </c>
      <c r="E35" s="150">
        <v>45827</v>
      </c>
      <c r="F35" s="149" t="s">
        <v>325</v>
      </c>
      <c r="G35" s="149" t="s">
        <v>443</v>
      </c>
      <c r="H35" s="149" t="s">
        <v>327</v>
      </c>
      <c r="I35" s="149" t="s">
        <v>328</v>
      </c>
      <c r="J35" s="149" t="s">
        <v>328</v>
      </c>
      <c r="K35" s="149" t="s">
        <v>339</v>
      </c>
      <c r="L35" s="149">
        <v>0</v>
      </c>
    </row>
    <row r="36" spans="1:12" s="151" customFormat="1" ht="156" customHeight="1">
      <c r="A36" s="149">
        <f t="shared" si="0"/>
        <v>33</v>
      </c>
      <c r="B36" s="149" t="s">
        <v>437</v>
      </c>
      <c r="C36" s="149" t="s">
        <v>323</v>
      </c>
      <c r="D36" s="149" t="s">
        <v>444</v>
      </c>
      <c r="E36" s="150">
        <v>45837</v>
      </c>
      <c r="F36" s="149" t="s">
        <v>325</v>
      </c>
      <c r="G36" s="149" t="s">
        <v>445</v>
      </c>
      <c r="H36" s="149" t="s">
        <v>327</v>
      </c>
      <c r="I36" s="149" t="s">
        <v>328</v>
      </c>
      <c r="J36" s="149" t="s">
        <v>328</v>
      </c>
      <c r="K36" s="149" t="s">
        <v>339</v>
      </c>
      <c r="L36" s="149" t="s">
        <v>446</v>
      </c>
    </row>
    <row r="37" spans="1:12" s="151" customFormat="1" ht="174" customHeight="1">
      <c r="A37" s="149">
        <f t="shared" si="0"/>
        <v>34</v>
      </c>
      <c r="B37" s="149" t="s">
        <v>447</v>
      </c>
      <c r="C37" s="149" t="s">
        <v>323</v>
      </c>
      <c r="D37" s="149" t="s">
        <v>448</v>
      </c>
      <c r="E37" s="150">
        <v>45885</v>
      </c>
      <c r="F37" s="149" t="s">
        <v>337</v>
      </c>
      <c r="G37" s="149" t="s">
        <v>449</v>
      </c>
      <c r="H37" s="149" t="s">
        <v>327</v>
      </c>
      <c r="I37" s="149" t="s">
        <v>328</v>
      </c>
      <c r="J37" s="149" t="s">
        <v>328</v>
      </c>
      <c r="K37" s="149" t="s">
        <v>367</v>
      </c>
      <c r="L37" s="149">
        <v>0</v>
      </c>
    </row>
    <row r="38" spans="1:12" s="151" customFormat="1" ht="117">
      <c r="A38" s="149">
        <f t="shared" si="0"/>
        <v>35</v>
      </c>
      <c r="B38" s="149" t="s">
        <v>447</v>
      </c>
      <c r="C38" s="149" t="s">
        <v>323</v>
      </c>
      <c r="D38" s="149" t="s">
        <v>450</v>
      </c>
      <c r="E38" s="150">
        <v>45896</v>
      </c>
      <c r="F38" s="149" t="s">
        <v>325</v>
      </c>
      <c r="G38" s="149" t="s">
        <v>451</v>
      </c>
      <c r="H38" s="149" t="s">
        <v>327</v>
      </c>
      <c r="I38" s="149" t="s">
        <v>328</v>
      </c>
      <c r="J38" s="149" t="s">
        <v>328</v>
      </c>
      <c r="K38" s="149" t="s">
        <v>452</v>
      </c>
      <c r="L38" s="149">
        <v>0</v>
      </c>
    </row>
    <row r="39" spans="1:12" s="151" customFormat="1" ht="102.6" customHeight="1">
      <c r="A39" s="149">
        <f t="shared" si="0"/>
        <v>36</v>
      </c>
      <c r="B39" s="149" t="s">
        <v>453</v>
      </c>
      <c r="C39" s="149" t="s">
        <v>323</v>
      </c>
      <c r="D39" s="149" t="s">
        <v>454</v>
      </c>
      <c r="E39" s="150">
        <v>45834</v>
      </c>
      <c r="F39" s="149" t="s">
        <v>325</v>
      </c>
      <c r="G39" s="149" t="s">
        <v>455</v>
      </c>
      <c r="H39" s="149" t="s">
        <v>327</v>
      </c>
      <c r="I39" s="149" t="s">
        <v>328</v>
      </c>
      <c r="J39" s="149" t="s">
        <v>328</v>
      </c>
      <c r="K39" s="149" t="s">
        <v>456</v>
      </c>
      <c r="L39" s="149">
        <v>0</v>
      </c>
    </row>
    <row r="40" spans="1:12" s="151" customFormat="1" ht="164.4" customHeight="1">
      <c r="A40" s="149">
        <f t="shared" si="0"/>
        <v>37</v>
      </c>
      <c r="B40" s="149" t="s">
        <v>453</v>
      </c>
      <c r="C40" s="149" t="s">
        <v>323</v>
      </c>
      <c r="D40" s="149" t="s">
        <v>457</v>
      </c>
      <c r="E40" s="150">
        <v>45835</v>
      </c>
      <c r="F40" s="149" t="s">
        <v>337</v>
      </c>
      <c r="G40" s="149" t="s">
        <v>458</v>
      </c>
      <c r="H40" s="149" t="s">
        <v>327</v>
      </c>
      <c r="I40" s="149" t="s">
        <v>328</v>
      </c>
      <c r="J40" s="149" t="s">
        <v>328</v>
      </c>
      <c r="K40" s="149" t="s">
        <v>459</v>
      </c>
      <c r="L40" s="149">
        <v>0</v>
      </c>
    </row>
    <row r="41" spans="1:12" s="151" customFormat="1" ht="138" customHeight="1">
      <c r="A41" s="149">
        <f t="shared" si="0"/>
        <v>38</v>
      </c>
      <c r="B41" s="149" t="s">
        <v>460</v>
      </c>
      <c r="C41" s="149" t="s">
        <v>323</v>
      </c>
      <c r="D41" s="149" t="s">
        <v>461</v>
      </c>
      <c r="E41" s="150">
        <v>45857</v>
      </c>
      <c r="F41" s="149" t="s">
        <v>337</v>
      </c>
      <c r="G41" s="149" t="s">
        <v>462</v>
      </c>
      <c r="H41" s="149" t="s">
        <v>327</v>
      </c>
      <c r="I41" s="149" t="s">
        <v>328</v>
      </c>
      <c r="J41" s="149" t="s">
        <v>328</v>
      </c>
      <c r="K41" s="149" t="s">
        <v>367</v>
      </c>
      <c r="L41" s="149">
        <v>0</v>
      </c>
    </row>
    <row r="42" spans="1:12" s="151" customFormat="1" ht="117">
      <c r="A42" s="149">
        <f t="shared" si="0"/>
        <v>39</v>
      </c>
      <c r="B42" s="149" t="s">
        <v>463</v>
      </c>
      <c r="C42" s="149" t="s">
        <v>323</v>
      </c>
      <c r="D42" s="149" t="s">
        <v>464</v>
      </c>
      <c r="E42" s="150">
        <v>45895</v>
      </c>
      <c r="F42" s="149" t="s">
        <v>325</v>
      </c>
      <c r="G42" s="149" t="s">
        <v>465</v>
      </c>
      <c r="H42" s="149" t="s">
        <v>327</v>
      </c>
      <c r="I42" s="149" t="s">
        <v>328</v>
      </c>
      <c r="J42" s="149" t="s">
        <v>328</v>
      </c>
      <c r="K42" s="149" t="s">
        <v>452</v>
      </c>
      <c r="L42" s="149">
        <v>0</v>
      </c>
    </row>
    <row r="43" spans="1:12" s="151" customFormat="1" ht="144" customHeight="1">
      <c r="A43" s="149">
        <f t="shared" si="0"/>
        <v>40</v>
      </c>
      <c r="B43" s="149" t="s">
        <v>463</v>
      </c>
      <c r="C43" s="149" t="s">
        <v>323</v>
      </c>
      <c r="D43" s="149" t="s">
        <v>466</v>
      </c>
      <c r="E43" s="150">
        <v>45926</v>
      </c>
      <c r="F43" s="149" t="s">
        <v>365</v>
      </c>
      <c r="G43" s="149" t="s">
        <v>467</v>
      </c>
      <c r="H43" s="149" t="s">
        <v>327</v>
      </c>
      <c r="I43" s="149" t="s">
        <v>328</v>
      </c>
      <c r="J43" s="149" t="s">
        <v>328</v>
      </c>
      <c r="K43" s="149" t="s">
        <v>339</v>
      </c>
      <c r="L43" s="149">
        <v>0</v>
      </c>
    </row>
    <row r="44" spans="1:12" s="151" customFormat="1" ht="140.4">
      <c r="A44" s="149">
        <f t="shared" si="0"/>
        <v>41</v>
      </c>
      <c r="B44" s="149" t="s">
        <v>468</v>
      </c>
      <c r="C44" s="149" t="s">
        <v>363</v>
      </c>
      <c r="D44" s="149" t="s">
        <v>469</v>
      </c>
      <c r="E44" s="150">
        <v>45896</v>
      </c>
      <c r="F44" s="149" t="s">
        <v>325</v>
      </c>
      <c r="G44" s="149" t="s">
        <v>470</v>
      </c>
      <c r="H44" s="149" t="s">
        <v>327</v>
      </c>
      <c r="I44" s="149" t="s">
        <v>328</v>
      </c>
      <c r="J44" s="149" t="s">
        <v>328</v>
      </c>
      <c r="K44" s="149" t="s">
        <v>471</v>
      </c>
      <c r="L44" s="149">
        <v>0</v>
      </c>
    </row>
    <row r="45" spans="1:12" s="151" customFormat="1" ht="133.80000000000001" customHeight="1">
      <c r="A45" s="149">
        <f t="shared" si="0"/>
        <v>42</v>
      </c>
      <c r="B45" s="149" t="s">
        <v>472</v>
      </c>
      <c r="C45" s="149" t="s">
        <v>323</v>
      </c>
      <c r="D45" s="149" t="s">
        <v>473</v>
      </c>
      <c r="E45" s="150">
        <v>45784</v>
      </c>
      <c r="F45" s="149" t="s">
        <v>384</v>
      </c>
      <c r="G45" s="149" t="s">
        <v>474</v>
      </c>
      <c r="H45" s="149" t="s">
        <v>327</v>
      </c>
      <c r="I45" s="149" t="s">
        <v>328</v>
      </c>
      <c r="J45" s="149" t="s">
        <v>328</v>
      </c>
      <c r="K45" s="149" t="s">
        <v>339</v>
      </c>
      <c r="L45" s="149">
        <v>0</v>
      </c>
    </row>
    <row r="46" spans="1:12" s="151" customFormat="1" ht="135" customHeight="1">
      <c r="A46" s="149">
        <f t="shared" si="0"/>
        <v>43</v>
      </c>
      <c r="B46" s="149" t="s">
        <v>472</v>
      </c>
      <c r="C46" s="149" t="s">
        <v>323</v>
      </c>
      <c r="D46" s="149" t="s">
        <v>475</v>
      </c>
      <c r="E46" s="150">
        <v>45802</v>
      </c>
      <c r="F46" s="149" t="s">
        <v>325</v>
      </c>
      <c r="G46" s="149" t="s">
        <v>476</v>
      </c>
      <c r="H46" s="149" t="s">
        <v>327</v>
      </c>
      <c r="I46" s="149" t="s">
        <v>328</v>
      </c>
      <c r="J46" s="149" t="s">
        <v>328</v>
      </c>
      <c r="K46" s="149" t="s">
        <v>477</v>
      </c>
      <c r="L46" s="149" t="s">
        <v>478</v>
      </c>
    </row>
    <row r="47" spans="1:12" s="151" customFormat="1" ht="140.4">
      <c r="A47" s="149">
        <f t="shared" si="0"/>
        <v>44</v>
      </c>
      <c r="B47" s="149" t="s">
        <v>472</v>
      </c>
      <c r="C47" s="149" t="s">
        <v>323</v>
      </c>
      <c r="D47" s="149" t="s">
        <v>479</v>
      </c>
      <c r="E47" s="150">
        <v>45823</v>
      </c>
      <c r="F47" s="149" t="s">
        <v>325</v>
      </c>
      <c r="G47" s="149" t="s">
        <v>480</v>
      </c>
      <c r="H47" s="149" t="s">
        <v>327</v>
      </c>
      <c r="I47" s="149" t="s">
        <v>328</v>
      </c>
      <c r="J47" s="149" t="s">
        <v>328</v>
      </c>
      <c r="K47" s="149" t="s">
        <v>481</v>
      </c>
      <c r="L47" s="149" t="s">
        <v>482</v>
      </c>
    </row>
    <row r="48" spans="1:12" s="151" customFormat="1" ht="181.2" customHeight="1">
      <c r="A48" s="149">
        <f t="shared" si="0"/>
        <v>45</v>
      </c>
      <c r="B48" s="149" t="s">
        <v>472</v>
      </c>
      <c r="C48" s="149" t="s">
        <v>323</v>
      </c>
      <c r="D48" s="149" t="s">
        <v>483</v>
      </c>
      <c r="E48" s="150">
        <v>45828</v>
      </c>
      <c r="F48" s="149" t="s">
        <v>325</v>
      </c>
      <c r="G48" s="149" t="s">
        <v>484</v>
      </c>
      <c r="H48" s="149" t="s">
        <v>327</v>
      </c>
      <c r="I48" s="149" t="s">
        <v>328</v>
      </c>
      <c r="J48" s="149" t="s">
        <v>328</v>
      </c>
      <c r="K48" s="149" t="s">
        <v>485</v>
      </c>
      <c r="L48" s="149">
        <v>0</v>
      </c>
    </row>
    <row r="49" spans="1:12" s="151" customFormat="1" ht="208.2" customHeight="1">
      <c r="A49" s="149">
        <f t="shared" si="0"/>
        <v>46</v>
      </c>
      <c r="B49" s="149" t="s">
        <v>486</v>
      </c>
      <c r="C49" s="149" t="s">
        <v>363</v>
      </c>
      <c r="D49" s="149" t="s">
        <v>487</v>
      </c>
      <c r="E49" s="150">
        <v>45783</v>
      </c>
      <c r="F49" s="149" t="s">
        <v>325</v>
      </c>
      <c r="G49" s="149" t="s">
        <v>488</v>
      </c>
      <c r="H49" s="149" t="s">
        <v>327</v>
      </c>
      <c r="I49" s="149" t="s">
        <v>328</v>
      </c>
      <c r="J49" s="149" t="s">
        <v>328</v>
      </c>
      <c r="K49" s="149" t="s">
        <v>489</v>
      </c>
      <c r="L49" s="149" t="s">
        <v>490</v>
      </c>
    </row>
    <row r="50" spans="1:12" s="151" customFormat="1" ht="163.80000000000001">
      <c r="A50" s="149">
        <f t="shared" si="0"/>
        <v>47</v>
      </c>
      <c r="B50" s="149" t="s">
        <v>486</v>
      </c>
      <c r="C50" s="149" t="s">
        <v>363</v>
      </c>
      <c r="D50" s="149" t="s">
        <v>491</v>
      </c>
      <c r="E50" s="150">
        <v>45784</v>
      </c>
      <c r="F50" s="149" t="s">
        <v>384</v>
      </c>
      <c r="G50" s="149" t="s">
        <v>492</v>
      </c>
      <c r="H50" s="149" t="s">
        <v>327</v>
      </c>
      <c r="I50" s="149" t="s">
        <v>328</v>
      </c>
      <c r="J50" s="149" t="s">
        <v>328</v>
      </c>
      <c r="K50" s="149" t="s">
        <v>493</v>
      </c>
      <c r="L50" s="149">
        <v>0</v>
      </c>
    </row>
    <row r="51" spans="1:12" s="151" customFormat="1" ht="145.80000000000001" customHeight="1">
      <c r="A51" s="149">
        <f t="shared" si="0"/>
        <v>48</v>
      </c>
      <c r="B51" s="149" t="s">
        <v>494</v>
      </c>
      <c r="C51" s="149" t="s">
        <v>323</v>
      </c>
      <c r="D51" s="149" t="s">
        <v>495</v>
      </c>
      <c r="E51" s="150">
        <v>45838</v>
      </c>
      <c r="F51" s="149" t="s">
        <v>337</v>
      </c>
      <c r="G51" s="149" t="s">
        <v>496</v>
      </c>
      <c r="H51" s="149" t="s">
        <v>327</v>
      </c>
      <c r="I51" s="149" t="s">
        <v>328</v>
      </c>
      <c r="J51" s="149" t="s">
        <v>328</v>
      </c>
      <c r="K51" s="149" t="s">
        <v>497</v>
      </c>
      <c r="L51" s="149"/>
    </row>
    <row r="52" spans="1:12" s="151" customFormat="1" ht="246.6" customHeight="1">
      <c r="A52" s="149">
        <f t="shared" si="0"/>
        <v>49</v>
      </c>
      <c r="B52" s="149" t="s">
        <v>498</v>
      </c>
      <c r="C52" s="149" t="s">
        <v>323</v>
      </c>
      <c r="D52" s="149" t="s">
        <v>499</v>
      </c>
      <c r="E52" s="150">
        <v>45837</v>
      </c>
      <c r="F52" s="149" t="s">
        <v>500</v>
      </c>
      <c r="G52" s="149" t="s">
        <v>501</v>
      </c>
      <c r="H52" s="149" t="s">
        <v>327</v>
      </c>
      <c r="I52" s="149" t="s">
        <v>328</v>
      </c>
      <c r="J52" s="149" t="s">
        <v>328</v>
      </c>
      <c r="K52" s="149" t="s">
        <v>502</v>
      </c>
      <c r="L52" s="149"/>
    </row>
    <row r="53" spans="1:12" s="151" customFormat="1" ht="250.2" customHeight="1">
      <c r="A53" s="149">
        <f t="shared" si="0"/>
        <v>50</v>
      </c>
      <c r="B53" s="149" t="s">
        <v>498</v>
      </c>
      <c r="C53" s="149" t="s">
        <v>323</v>
      </c>
      <c r="D53" s="149" t="s">
        <v>503</v>
      </c>
      <c r="E53" s="150">
        <v>45837</v>
      </c>
      <c r="F53" s="149" t="s">
        <v>384</v>
      </c>
      <c r="G53" s="149" t="s">
        <v>504</v>
      </c>
      <c r="H53" s="149" t="s">
        <v>327</v>
      </c>
      <c r="I53" s="149" t="s">
        <v>328</v>
      </c>
      <c r="J53" s="149" t="s">
        <v>328</v>
      </c>
      <c r="K53" s="149" t="s">
        <v>502</v>
      </c>
      <c r="L53" s="149"/>
    </row>
    <row r="54" spans="1:12" s="151" customFormat="1" ht="117">
      <c r="A54" s="149">
        <f t="shared" si="0"/>
        <v>51</v>
      </c>
      <c r="B54" s="149" t="s">
        <v>498</v>
      </c>
      <c r="C54" s="149" t="s">
        <v>323</v>
      </c>
      <c r="D54" s="149" t="s">
        <v>505</v>
      </c>
      <c r="E54" s="150">
        <v>45865</v>
      </c>
      <c r="F54" s="149" t="s">
        <v>325</v>
      </c>
      <c r="G54" s="149" t="s">
        <v>506</v>
      </c>
      <c r="H54" s="149" t="s">
        <v>327</v>
      </c>
      <c r="I54" s="149" t="s">
        <v>328</v>
      </c>
      <c r="J54" s="149" t="s">
        <v>328</v>
      </c>
      <c r="K54" s="149" t="s">
        <v>502</v>
      </c>
      <c r="L54" s="149"/>
    </row>
    <row r="55" spans="1:12" s="151" customFormat="1" ht="93.6">
      <c r="A55" s="149">
        <f t="shared" si="0"/>
        <v>52</v>
      </c>
      <c r="B55" s="149" t="s">
        <v>498</v>
      </c>
      <c r="C55" s="149" t="s">
        <v>323</v>
      </c>
      <c r="D55" s="149" t="s">
        <v>507</v>
      </c>
      <c r="E55" s="150">
        <v>45841</v>
      </c>
      <c r="F55" s="149" t="s">
        <v>325</v>
      </c>
      <c r="G55" s="149" t="s">
        <v>508</v>
      </c>
      <c r="H55" s="149" t="s">
        <v>327</v>
      </c>
      <c r="I55" s="149" t="s">
        <v>328</v>
      </c>
      <c r="J55" s="149" t="s">
        <v>328</v>
      </c>
      <c r="K55" s="149" t="s">
        <v>502</v>
      </c>
      <c r="L55" s="149"/>
    </row>
    <row r="56" spans="1:12" s="151" customFormat="1" ht="108.6" customHeight="1">
      <c r="A56" s="149">
        <f t="shared" si="0"/>
        <v>53</v>
      </c>
      <c r="B56" s="149" t="s">
        <v>498</v>
      </c>
      <c r="C56" s="149" t="s">
        <v>323</v>
      </c>
      <c r="D56" s="149" t="s">
        <v>509</v>
      </c>
      <c r="E56" s="150">
        <v>45905</v>
      </c>
      <c r="F56" s="149" t="s">
        <v>325</v>
      </c>
      <c r="G56" s="149" t="s">
        <v>510</v>
      </c>
      <c r="H56" s="149" t="s">
        <v>327</v>
      </c>
      <c r="I56" s="149" t="s">
        <v>328</v>
      </c>
      <c r="J56" s="149" t="s">
        <v>328</v>
      </c>
      <c r="K56" s="149" t="s">
        <v>511</v>
      </c>
      <c r="L56" s="149"/>
    </row>
    <row r="57" spans="1:12" s="151" customFormat="1" ht="186.6" customHeight="1">
      <c r="A57" s="149">
        <f t="shared" si="0"/>
        <v>54</v>
      </c>
      <c r="B57" s="149" t="s">
        <v>512</v>
      </c>
      <c r="C57" s="149" t="s">
        <v>323</v>
      </c>
      <c r="D57" s="149" t="s">
        <v>513</v>
      </c>
      <c r="E57" s="150">
        <v>45804</v>
      </c>
      <c r="F57" s="149" t="s">
        <v>365</v>
      </c>
      <c r="G57" s="149" t="s">
        <v>514</v>
      </c>
      <c r="H57" s="149" t="s">
        <v>327</v>
      </c>
      <c r="I57" s="149" t="s">
        <v>328</v>
      </c>
      <c r="J57" s="149" t="s">
        <v>328</v>
      </c>
      <c r="K57" s="149" t="s">
        <v>502</v>
      </c>
      <c r="L57" s="149"/>
    </row>
    <row r="58" spans="1:12" s="151" customFormat="1" ht="102.6" customHeight="1">
      <c r="A58" s="149">
        <f t="shared" si="0"/>
        <v>55</v>
      </c>
      <c r="B58" s="149" t="s">
        <v>515</v>
      </c>
      <c r="C58" s="149" t="s">
        <v>363</v>
      </c>
      <c r="D58" s="149" t="s">
        <v>516</v>
      </c>
      <c r="E58" s="150">
        <v>45823</v>
      </c>
      <c r="F58" s="149" t="s">
        <v>325</v>
      </c>
      <c r="G58" s="149" t="s">
        <v>517</v>
      </c>
      <c r="H58" s="149" t="s">
        <v>327</v>
      </c>
      <c r="I58" s="149" t="s">
        <v>328</v>
      </c>
      <c r="J58" s="149" t="s">
        <v>328</v>
      </c>
      <c r="K58" s="149" t="s">
        <v>502</v>
      </c>
      <c r="L58" s="149"/>
    </row>
    <row r="59" spans="1:12" s="153" customFormat="1" ht="230.4" customHeight="1">
      <c r="A59" s="149">
        <f t="shared" si="0"/>
        <v>56</v>
      </c>
      <c r="B59" s="149" t="s">
        <v>518</v>
      </c>
      <c r="C59" s="149" t="s">
        <v>519</v>
      </c>
      <c r="D59" s="149" t="s">
        <v>520</v>
      </c>
      <c r="E59" s="150">
        <v>45750</v>
      </c>
      <c r="F59" s="149" t="s">
        <v>365</v>
      </c>
      <c r="G59" s="149" t="s">
        <v>521</v>
      </c>
      <c r="H59" s="149" t="s">
        <v>522</v>
      </c>
      <c r="I59" s="149" t="s">
        <v>328</v>
      </c>
      <c r="J59" s="149" t="s">
        <v>328</v>
      </c>
      <c r="K59" s="152" t="s">
        <v>523</v>
      </c>
      <c r="L59" s="149"/>
    </row>
    <row r="60" spans="1:12" s="153" customFormat="1" ht="158.4" customHeight="1">
      <c r="A60" s="149">
        <f t="shared" si="0"/>
        <v>57</v>
      </c>
      <c r="B60" s="149" t="s">
        <v>524</v>
      </c>
      <c r="C60" s="149" t="s">
        <v>525</v>
      </c>
      <c r="D60" s="149" t="s">
        <v>526</v>
      </c>
      <c r="E60" s="150">
        <v>45762</v>
      </c>
      <c r="F60" s="149" t="s">
        <v>337</v>
      </c>
      <c r="G60" s="149" t="s">
        <v>527</v>
      </c>
      <c r="H60" s="149" t="s">
        <v>522</v>
      </c>
      <c r="I60" s="149" t="s">
        <v>328</v>
      </c>
      <c r="J60" s="149" t="s">
        <v>328</v>
      </c>
      <c r="K60" s="149" t="s">
        <v>528</v>
      </c>
      <c r="L60" s="149"/>
    </row>
    <row r="61" spans="1:12" s="153" customFormat="1" ht="351">
      <c r="A61" s="149">
        <f t="shared" si="0"/>
        <v>58</v>
      </c>
      <c r="B61" s="149" t="s">
        <v>529</v>
      </c>
      <c r="C61" s="149" t="s">
        <v>530</v>
      </c>
      <c r="D61" s="149" t="s">
        <v>531</v>
      </c>
      <c r="E61" s="150">
        <v>45770</v>
      </c>
      <c r="F61" s="149" t="s">
        <v>500</v>
      </c>
      <c r="G61" s="149" t="s">
        <v>532</v>
      </c>
      <c r="H61" s="149" t="s">
        <v>522</v>
      </c>
      <c r="I61" s="149" t="s">
        <v>328</v>
      </c>
      <c r="J61" s="149" t="s">
        <v>328</v>
      </c>
      <c r="K61" s="149" t="s">
        <v>533</v>
      </c>
      <c r="L61" s="149"/>
    </row>
    <row r="62" spans="1:12" s="153" customFormat="1" ht="102" customHeight="1">
      <c r="A62" s="149">
        <f t="shared" si="0"/>
        <v>59</v>
      </c>
      <c r="B62" s="149" t="s">
        <v>534</v>
      </c>
      <c r="C62" s="149" t="s">
        <v>535</v>
      </c>
      <c r="D62" s="149" t="s">
        <v>536</v>
      </c>
      <c r="E62" s="150">
        <v>45767</v>
      </c>
      <c r="F62" s="149" t="s">
        <v>325</v>
      </c>
      <c r="G62" s="149" t="s">
        <v>537</v>
      </c>
      <c r="H62" s="149" t="s">
        <v>522</v>
      </c>
      <c r="I62" s="149" t="s">
        <v>328</v>
      </c>
      <c r="J62" s="149" t="s">
        <v>328</v>
      </c>
      <c r="K62" s="149" t="s">
        <v>538</v>
      </c>
      <c r="L62" s="149">
        <v>15000</v>
      </c>
    </row>
    <row r="63" spans="1:12" s="153" customFormat="1" ht="144" customHeight="1">
      <c r="A63" s="149">
        <f t="shared" si="0"/>
        <v>60</v>
      </c>
      <c r="B63" s="149" t="s">
        <v>539</v>
      </c>
      <c r="C63" s="149" t="s">
        <v>540</v>
      </c>
      <c r="D63" s="149" t="s">
        <v>541</v>
      </c>
      <c r="E63" s="150">
        <v>45762</v>
      </c>
      <c r="F63" s="149" t="s">
        <v>325</v>
      </c>
      <c r="G63" s="149" t="s">
        <v>542</v>
      </c>
      <c r="H63" s="149" t="s">
        <v>522</v>
      </c>
      <c r="I63" s="149" t="s">
        <v>328</v>
      </c>
      <c r="J63" s="149" t="s">
        <v>328</v>
      </c>
      <c r="K63" s="149" t="s">
        <v>538</v>
      </c>
      <c r="L63" s="149">
        <v>15000</v>
      </c>
    </row>
    <row r="64" spans="1:12" s="153" customFormat="1" ht="70.2">
      <c r="A64" s="149">
        <f t="shared" si="0"/>
        <v>61</v>
      </c>
      <c r="B64" s="149" t="s">
        <v>543</v>
      </c>
      <c r="C64" s="149" t="s">
        <v>544</v>
      </c>
      <c r="D64" s="149" t="s">
        <v>545</v>
      </c>
      <c r="E64" s="150">
        <v>45782</v>
      </c>
      <c r="F64" s="149" t="s">
        <v>325</v>
      </c>
      <c r="G64" s="149" t="s">
        <v>546</v>
      </c>
      <c r="H64" s="149" t="s">
        <v>522</v>
      </c>
      <c r="I64" s="149" t="s">
        <v>328</v>
      </c>
      <c r="J64" s="149" t="s">
        <v>328</v>
      </c>
      <c r="K64" s="149" t="s">
        <v>547</v>
      </c>
      <c r="L64" s="149"/>
    </row>
    <row r="65" spans="1:12" s="153" customFormat="1" ht="155.4" customHeight="1">
      <c r="A65" s="149">
        <f t="shared" si="0"/>
        <v>62</v>
      </c>
      <c r="B65" s="149" t="s">
        <v>548</v>
      </c>
      <c r="C65" s="149" t="s">
        <v>549</v>
      </c>
      <c r="D65" s="149" t="s">
        <v>550</v>
      </c>
      <c r="E65" s="150">
        <v>45782</v>
      </c>
      <c r="F65" s="149" t="s">
        <v>365</v>
      </c>
      <c r="G65" s="149" t="s">
        <v>551</v>
      </c>
      <c r="H65" s="149" t="s">
        <v>522</v>
      </c>
      <c r="I65" s="149" t="s">
        <v>328</v>
      </c>
      <c r="J65" s="149" t="s">
        <v>328</v>
      </c>
      <c r="K65" s="152" t="s">
        <v>552</v>
      </c>
      <c r="L65" s="149"/>
    </row>
    <row r="66" spans="1:12" s="153" customFormat="1" ht="155.4" customHeight="1">
      <c r="A66" s="149">
        <f t="shared" si="0"/>
        <v>63</v>
      </c>
      <c r="B66" s="149" t="s">
        <v>553</v>
      </c>
      <c r="C66" s="149" t="s">
        <v>554</v>
      </c>
      <c r="D66" s="149" t="s">
        <v>555</v>
      </c>
      <c r="E66" s="150">
        <v>45783</v>
      </c>
      <c r="F66" s="149" t="s">
        <v>337</v>
      </c>
      <c r="G66" s="149" t="s">
        <v>556</v>
      </c>
      <c r="H66" s="149" t="s">
        <v>522</v>
      </c>
      <c r="I66" s="149" t="s">
        <v>328</v>
      </c>
      <c r="J66" s="149" t="s">
        <v>328</v>
      </c>
      <c r="K66" s="149" t="s">
        <v>557</v>
      </c>
      <c r="L66" s="149"/>
    </row>
    <row r="67" spans="1:12" s="153" customFormat="1" ht="108.6" customHeight="1">
      <c r="A67" s="149">
        <f t="shared" si="0"/>
        <v>64</v>
      </c>
      <c r="B67" s="149" t="s">
        <v>558</v>
      </c>
      <c r="C67" s="149" t="s">
        <v>559</v>
      </c>
      <c r="D67" s="149" t="s">
        <v>560</v>
      </c>
      <c r="E67" s="150">
        <v>45784</v>
      </c>
      <c r="F67" s="149" t="s">
        <v>325</v>
      </c>
      <c r="G67" s="149" t="s">
        <v>561</v>
      </c>
      <c r="H67" s="149" t="s">
        <v>522</v>
      </c>
      <c r="I67" s="149" t="s">
        <v>328</v>
      </c>
      <c r="J67" s="149" t="s">
        <v>328</v>
      </c>
      <c r="K67" s="149" t="s">
        <v>538</v>
      </c>
      <c r="L67" s="149">
        <v>15000</v>
      </c>
    </row>
    <row r="68" spans="1:12" s="153" customFormat="1" ht="93.6">
      <c r="A68" s="149">
        <f t="shared" si="0"/>
        <v>65</v>
      </c>
      <c r="B68" s="149" t="s">
        <v>562</v>
      </c>
      <c r="C68" s="149" t="s">
        <v>563</v>
      </c>
      <c r="D68" s="149" t="s">
        <v>564</v>
      </c>
      <c r="E68" s="150">
        <v>45783</v>
      </c>
      <c r="F68" s="149" t="s">
        <v>325</v>
      </c>
      <c r="G68" s="149" t="s">
        <v>565</v>
      </c>
      <c r="H68" s="149" t="s">
        <v>522</v>
      </c>
      <c r="I68" s="149" t="s">
        <v>328</v>
      </c>
      <c r="J68" s="149" t="s">
        <v>328</v>
      </c>
      <c r="K68" s="149" t="s">
        <v>538</v>
      </c>
      <c r="L68" s="149"/>
    </row>
    <row r="69" spans="1:12" s="153" customFormat="1" ht="196.8" customHeight="1">
      <c r="A69" s="149">
        <f t="shared" si="0"/>
        <v>66</v>
      </c>
      <c r="B69" s="149" t="s">
        <v>553</v>
      </c>
      <c r="C69" s="149" t="s">
        <v>566</v>
      </c>
      <c r="D69" s="149" t="s">
        <v>567</v>
      </c>
      <c r="E69" s="150">
        <v>45785</v>
      </c>
      <c r="F69" s="149" t="s">
        <v>337</v>
      </c>
      <c r="G69" s="149" t="s">
        <v>568</v>
      </c>
      <c r="H69" s="149" t="s">
        <v>522</v>
      </c>
      <c r="I69" s="149" t="s">
        <v>328</v>
      </c>
      <c r="J69" s="149" t="s">
        <v>328</v>
      </c>
      <c r="K69" s="149" t="s">
        <v>569</v>
      </c>
      <c r="L69" s="149">
        <v>100000</v>
      </c>
    </row>
    <row r="70" spans="1:12" s="153" customFormat="1" ht="153" customHeight="1">
      <c r="A70" s="149">
        <f t="shared" ref="A70:A133" si="1">A69+1</f>
        <v>67</v>
      </c>
      <c r="B70" s="149" t="s">
        <v>570</v>
      </c>
      <c r="C70" s="149" t="s">
        <v>571</v>
      </c>
      <c r="D70" s="149" t="s">
        <v>572</v>
      </c>
      <c r="E70" s="150">
        <v>45786</v>
      </c>
      <c r="F70" s="149" t="s">
        <v>325</v>
      </c>
      <c r="G70" s="149" t="s">
        <v>573</v>
      </c>
      <c r="H70" s="149" t="s">
        <v>522</v>
      </c>
      <c r="I70" s="149" t="s">
        <v>328</v>
      </c>
      <c r="J70" s="149" t="s">
        <v>328</v>
      </c>
      <c r="K70" s="149" t="s">
        <v>538</v>
      </c>
      <c r="L70" s="149">
        <v>15000</v>
      </c>
    </row>
    <row r="71" spans="1:12" s="153" customFormat="1" ht="139.80000000000001" customHeight="1">
      <c r="A71" s="149">
        <f t="shared" si="1"/>
        <v>68</v>
      </c>
      <c r="B71" s="149" t="s">
        <v>574</v>
      </c>
      <c r="C71" s="149" t="s">
        <v>575</v>
      </c>
      <c r="D71" s="149" t="s">
        <v>576</v>
      </c>
      <c r="E71" s="150">
        <v>45788</v>
      </c>
      <c r="F71" s="149" t="s">
        <v>325</v>
      </c>
      <c r="G71" s="149" t="s">
        <v>577</v>
      </c>
      <c r="H71" s="149" t="s">
        <v>522</v>
      </c>
      <c r="I71" s="149" t="s">
        <v>328</v>
      </c>
      <c r="J71" s="149" t="s">
        <v>328</v>
      </c>
      <c r="K71" s="149" t="s">
        <v>538</v>
      </c>
      <c r="L71" s="149"/>
    </row>
    <row r="72" spans="1:12" s="153" customFormat="1" ht="136.80000000000001" customHeight="1">
      <c r="A72" s="149">
        <f t="shared" si="1"/>
        <v>69</v>
      </c>
      <c r="B72" s="149" t="s">
        <v>578</v>
      </c>
      <c r="C72" s="149" t="s">
        <v>579</v>
      </c>
      <c r="D72" s="149" t="s">
        <v>580</v>
      </c>
      <c r="E72" s="150">
        <v>45785</v>
      </c>
      <c r="F72" s="149" t="s">
        <v>337</v>
      </c>
      <c r="G72" s="149" t="s">
        <v>581</v>
      </c>
      <c r="H72" s="149" t="s">
        <v>522</v>
      </c>
      <c r="I72" s="149" t="s">
        <v>328</v>
      </c>
      <c r="J72" s="149" t="s">
        <v>328</v>
      </c>
      <c r="K72" s="149" t="s">
        <v>528</v>
      </c>
      <c r="L72" s="149"/>
    </row>
    <row r="73" spans="1:12" s="153" customFormat="1" ht="117">
      <c r="A73" s="149">
        <f t="shared" si="1"/>
        <v>70</v>
      </c>
      <c r="B73" s="149" t="s">
        <v>534</v>
      </c>
      <c r="C73" s="149" t="s">
        <v>582</v>
      </c>
      <c r="D73" s="149" t="s">
        <v>583</v>
      </c>
      <c r="E73" s="150">
        <v>45796</v>
      </c>
      <c r="F73" s="149" t="s">
        <v>337</v>
      </c>
      <c r="G73" s="149" t="s">
        <v>584</v>
      </c>
      <c r="H73" s="149" t="s">
        <v>522</v>
      </c>
      <c r="I73" s="149" t="s">
        <v>328</v>
      </c>
      <c r="J73" s="149" t="s">
        <v>328</v>
      </c>
      <c r="K73" s="149" t="s">
        <v>528</v>
      </c>
      <c r="L73" s="149"/>
    </row>
    <row r="74" spans="1:12" s="153" customFormat="1" ht="126.6" customHeight="1">
      <c r="A74" s="149">
        <f t="shared" si="1"/>
        <v>71</v>
      </c>
      <c r="B74" s="149" t="s">
        <v>553</v>
      </c>
      <c r="C74" s="149" t="s">
        <v>585</v>
      </c>
      <c r="D74" s="149" t="s">
        <v>586</v>
      </c>
      <c r="E74" s="150">
        <v>45800</v>
      </c>
      <c r="F74" s="149" t="s">
        <v>325</v>
      </c>
      <c r="G74" s="149" t="s">
        <v>587</v>
      </c>
      <c r="H74" s="149" t="s">
        <v>522</v>
      </c>
      <c r="I74" s="149" t="s">
        <v>328</v>
      </c>
      <c r="J74" s="149" t="s">
        <v>328</v>
      </c>
      <c r="K74" s="149" t="s">
        <v>538</v>
      </c>
      <c r="L74" s="149">
        <v>15000</v>
      </c>
    </row>
    <row r="75" spans="1:12" s="153" customFormat="1" ht="93" customHeight="1">
      <c r="A75" s="149">
        <f t="shared" si="1"/>
        <v>72</v>
      </c>
      <c r="B75" s="149" t="s">
        <v>588</v>
      </c>
      <c r="C75" s="149" t="s">
        <v>589</v>
      </c>
      <c r="D75" s="149" t="s">
        <v>590</v>
      </c>
      <c r="E75" s="150">
        <v>45807</v>
      </c>
      <c r="F75" s="149" t="s">
        <v>325</v>
      </c>
      <c r="G75" s="149" t="s">
        <v>591</v>
      </c>
      <c r="H75" s="149" t="s">
        <v>522</v>
      </c>
      <c r="I75" s="149" t="s">
        <v>328</v>
      </c>
      <c r="J75" s="149" t="s">
        <v>328</v>
      </c>
      <c r="K75" s="149" t="s">
        <v>592</v>
      </c>
      <c r="L75" s="149"/>
    </row>
    <row r="76" spans="1:12" s="153" customFormat="1" ht="117">
      <c r="A76" s="149">
        <f t="shared" si="1"/>
        <v>73</v>
      </c>
      <c r="B76" s="149" t="s">
        <v>593</v>
      </c>
      <c r="C76" s="149" t="s">
        <v>594</v>
      </c>
      <c r="D76" s="149" t="s">
        <v>595</v>
      </c>
      <c r="E76" s="150">
        <v>45808</v>
      </c>
      <c r="F76" s="149" t="s">
        <v>337</v>
      </c>
      <c r="G76" s="149" t="s">
        <v>596</v>
      </c>
      <c r="H76" s="149" t="s">
        <v>522</v>
      </c>
      <c r="I76" s="149" t="s">
        <v>328</v>
      </c>
      <c r="J76" s="149" t="s">
        <v>328</v>
      </c>
      <c r="K76" s="149" t="s">
        <v>528</v>
      </c>
      <c r="L76" s="149"/>
    </row>
    <row r="77" spans="1:12" s="153" customFormat="1" ht="93.6">
      <c r="A77" s="149">
        <f t="shared" si="1"/>
        <v>74</v>
      </c>
      <c r="B77" s="149" t="s">
        <v>548</v>
      </c>
      <c r="C77" s="149" t="s">
        <v>597</v>
      </c>
      <c r="D77" s="149" t="s">
        <v>598</v>
      </c>
      <c r="E77" s="150">
        <v>45811</v>
      </c>
      <c r="F77" s="149" t="s">
        <v>337</v>
      </c>
      <c r="G77" s="149" t="s">
        <v>599</v>
      </c>
      <c r="H77" s="149" t="s">
        <v>522</v>
      </c>
      <c r="I77" s="149" t="s">
        <v>328</v>
      </c>
      <c r="J77" s="149" t="s">
        <v>328</v>
      </c>
      <c r="K77" s="149" t="s">
        <v>600</v>
      </c>
      <c r="L77" s="149">
        <v>100000</v>
      </c>
    </row>
    <row r="78" spans="1:12" s="153" customFormat="1" ht="143.4" customHeight="1">
      <c r="A78" s="149">
        <f t="shared" si="1"/>
        <v>75</v>
      </c>
      <c r="B78" s="149" t="s">
        <v>518</v>
      </c>
      <c r="C78" s="149" t="s">
        <v>601</v>
      </c>
      <c r="D78" s="149" t="s">
        <v>602</v>
      </c>
      <c r="E78" s="150">
        <v>45810</v>
      </c>
      <c r="F78" s="149" t="s">
        <v>325</v>
      </c>
      <c r="G78" s="149" t="s">
        <v>603</v>
      </c>
      <c r="H78" s="149" t="s">
        <v>522</v>
      </c>
      <c r="I78" s="149" t="s">
        <v>328</v>
      </c>
      <c r="J78" s="149" t="s">
        <v>328</v>
      </c>
      <c r="K78" s="149" t="s">
        <v>538</v>
      </c>
      <c r="L78" s="149">
        <v>15000</v>
      </c>
    </row>
    <row r="79" spans="1:12" s="153" customFormat="1" ht="163.80000000000001">
      <c r="A79" s="149">
        <f t="shared" si="1"/>
        <v>76</v>
      </c>
      <c r="B79" s="149" t="s">
        <v>562</v>
      </c>
      <c r="C79" s="149" t="s">
        <v>604</v>
      </c>
      <c r="D79" s="149" t="s">
        <v>605</v>
      </c>
      <c r="E79" s="150">
        <v>45814</v>
      </c>
      <c r="F79" s="149" t="s">
        <v>606</v>
      </c>
      <c r="G79" s="149" t="s">
        <v>607</v>
      </c>
      <c r="H79" s="149" t="s">
        <v>522</v>
      </c>
      <c r="I79" s="149" t="s">
        <v>328</v>
      </c>
      <c r="J79" s="149" t="s">
        <v>328</v>
      </c>
      <c r="K79" s="149" t="s">
        <v>600</v>
      </c>
      <c r="L79" s="149"/>
    </row>
    <row r="80" spans="1:12" s="153" customFormat="1" ht="93.6">
      <c r="A80" s="149">
        <f t="shared" si="1"/>
        <v>77</v>
      </c>
      <c r="B80" s="149" t="s">
        <v>548</v>
      </c>
      <c r="C80" s="149" t="s">
        <v>608</v>
      </c>
      <c r="D80" s="149" t="s">
        <v>609</v>
      </c>
      <c r="E80" s="150">
        <v>45818</v>
      </c>
      <c r="F80" s="149" t="s">
        <v>365</v>
      </c>
      <c r="G80" s="149" t="s">
        <v>610</v>
      </c>
      <c r="H80" s="149" t="s">
        <v>522</v>
      </c>
      <c r="I80" s="149" t="s">
        <v>328</v>
      </c>
      <c r="J80" s="149" t="s">
        <v>328</v>
      </c>
      <c r="K80" s="152" t="s">
        <v>552</v>
      </c>
      <c r="L80" s="149"/>
    </row>
    <row r="81" spans="1:12" s="153" customFormat="1" ht="192.6" customHeight="1">
      <c r="A81" s="149">
        <f t="shared" si="1"/>
        <v>78</v>
      </c>
      <c r="B81" s="149" t="s">
        <v>611</v>
      </c>
      <c r="C81" s="149" t="s">
        <v>612</v>
      </c>
      <c r="D81" s="149" t="s">
        <v>613</v>
      </c>
      <c r="E81" s="150">
        <v>45824</v>
      </c>
      <c r="F81" s="149" t="s">
        <v>325</v>
      </c>
      <c r="G81" s="149" t="s">
        <v>614</v>
      </c>
      <c r="H81" s="149" t="s">
        <v>522</v>
      </c>
      <c r="I81" s="149" t="s">
        <v>328</v>
      </c>
      <c r="J81" s="149" t="s">
        <v>328</v>
      </c>
      <c r="K81" s="149" t="s">
        <v>592</v>
      </c>
      <c r="L81" s="149">
        <v>15000</v>
      </c>
    </row>
    <row r="82" spans="1:12" s="153" customFormat="1" ht="290.39999999999998" customHeight="1">
      <c r="A82" s="149">
        <f t="shared" si="1"/>
        <v>79</v>
      </c>
      <c r="B82" s="149" t="s">
        <v>615</v>
      </c>
      <c r="C82" s="149" t="s">
        <v>616</v>
      </c>
      <c r="D82" s="149" t="s">
        <v>617</v>
      </c>
      <c r="E82" s="150">
        <v>45824</v>
      </c>
      <c r="F82" s="149" t="s">
        <v>606</v>
      </c>
      <c r="G82" s="149" t="s">
        <v>618</v>
      </c>
      <c r="H82" s="149" t="s">
        <v>522</v>
      </c>
      <c r="I82" s="149" t="s">
        <v>328</v>
      </c>
      <c r="J82" s="149" t="s">
        <v>328</v>
      </c>
      <c r="K82" s="149" t="s">
        <v>528</v>
      </c>
      <c r="L82" s="149"/>
    </row>
    <row r="83" spans="1:12" s="153" customFormat="1" ht="132.6" customHeight="1">
      <c r="A83" s="149">
        <f t="shared" si="1"/>
        <v>80</v>
      </c>
      <c r="B83" s="149" t="s">
        <v>619</v>
      </c>
      <c r="C83" s="149" t="s">
        <v>620</v>
      </c>
      <c r="D83" s="149" t="s">
        <v>621</v>
      </c>
      <c r="E83" s="150">
        <v>45825</v>
      </c>
      <c r="F83" s="149" t="s">
        <v>384</v>
      </c>
      <c r="G83" s="149" t="s">
        <v>622</v>
      </c>
      <c r="H83" s="149" t="s">
        <v>522</v>
      </c>
      <c r="I83" s="149" t="s">
        <v>328</v>
      </c>
      <c r="J83" s="149" t="s">
        <v>328</v>
      </c>
      <c r="K83" s="149" t="s">
        <v>623</v>
      </c>
      <c r="L83" s="149"/>
    </row>
    <row r="84" spans="1:12" s="153" customFormat="1" ht="140.4">
      <c r="A84" s="149">
        <f t="shared" si="1"/>
        <v>81</v>
      </c>
      <c r="B84" s="149" t="s">
        <v>558</v>
      </c>
      <c r="C84" s="149" t="s">
        <v>624</v>
      </c>
      <c r="D84" s="149" t="s">
        <v>625</v>
      </c>
      <c r="E84" s="150">
        <v>45830</v>
      </c>
      <c r="F84" s="149" t="s">
        <v>337</v>
      </c>
      <c r="G84" s="149" t="s">
        <v>626</v>
      </c>
      <c r="H84" s="149" t="s">
        <v>522</v>
      </c>
      <c r="I84" s="149" t="s">
        <v>328</v>
      </c>
      <c r="J84" s="149" t="s">
        <v>328</v>
      </c>
      <c r="K84" s="149" t="s">
        <v>528</v>
      </c>
      <c r="L84" s="149"/>
    </row>
    <row r="85" spans="1:12" s="153" customFormat="1" ht="104.4" customHeight="1">
      <c r="A85" s="149">
        <f t="shared" si="1"/>
        <v>82</v>
      </c>
      <c r="B85" s="149" t="s">
        <v>534</v>
      </c>
      <c r="C85" s="149" t="s">
        <v>627</v>
      </c>
      <c r="D85" s="149" t="s">
        <v>628</v>
      </c>
      <c r="E85" s="150">
        <v>45834</v>
      </c>
      <c r="F85" s="149" t="s">
        <v>365</v>
      </c>
      <c r="G85" s="149" t="s">
        <v>629</v>
      </c>
      <c r="H85" s="149" t="s">
        <v>522</v>
      </c>
      <c r="I85" s="149" t="s">
        <v>328</v>
      </c>
      <c r="J85" s="149" t="s">
        <v>328</v>
      </c>
      <c r="K85" s="152" t="s">
        <v>552</v>
      </c>
      <c r="L85" s="149"/>
    </row>
    <row r="86" spans="1:12" s="153" customFormat="1" ht="117">
      <c r="A86" s="149">
        <f t="shared" si="1"/>
        <v>83</v>
      </c>
      <c r="B86" s="149" t="s">
        <v>611</v>
      </c>
      <c r="C86" s="149" t="s">
        <v>630</v>
      </c>
      <c r="D86" s="149" t="s">
        <v>631</v>
      </c>
      <c r="E86" s="150">
        <v>45837</v>
      </c>
      <c r="F86" s="149" t="s">
        <v>325</v>
      </c>
      <c r="G86" s="149" t="s">
        <v>632</v>
      </c>
      <c r="H86" s="149" t="s">
        <v>522</v>
      </c>
      <c r="I86" s="149" t="s">
        <v>328</v>
      </c>
      <c r="J86" s="149" t="s">
        <v>328</v>
      </c>
      <c r="K86" s="149" t="s">
        <v>633</v>
      </c>
      <c r="L86" s="149"/>
    </row>
    <row r="87" spans="1:12" s="153" customFormat="1" ht="70.2">
      <c r="A87" s="149">
        <f t="shared" si="1"/>
        <v>84</v>
      </c>
      <c r="B87" s="149" t="s">
        <v>578</v>
      </c>
      <c r="C87" s="149" t="s">
        <v>634</v>
      </c>
      <c r="D87" s="149" t="s">
        <v>635</v>
      </c>
      <c r="E87" s="150">
        <v>45841</v>
      </c>
      <c r="F87" s="149" t="s">
        <v>325</v>
      </c>
      <c r="G87" s="149" t="s">
        <v>636</v>
      </c>
      <c r="H87" s="149" t="s">
        <v>522</v>
      </c>
      <c r="I87" s="149" t="s">
        <v>328</v>
      </c>
      <c r="J87" s="149" t="s">
        <v>328</v>
      </c>
      <c r="K87" s="149" t="s">
        <v>538</v>
      </c>
      <c r="L87" s="149">
        <v>15000</v>
      </c>
    </row>
    <row r="88" spans="1:12" s="153" customFormat="1" ht="376.2" customHeight="1">
      <c r="A88" s="149">
        <f t="shared" si="1"/>
        <v>85</v>
      </c>
      <c r="B88" s="149" t="s">
        <v>637</v>
      </c>
      <c r="C88" s="149" t="s">
        <v>638</v>
      </c>
      <c r="D88" s="149" t="s">
        <v>639</v>
      </c>
      <c r="E88" s="150">
        <v>45838</v>
      </c>
      <c r="F88" s="149" t="s">
        <v>337</v>
      </c>
      <c r="G88" s="149" t="s">
        <v>640</v>
      </c>
      <c r="H88" s="149" t="s">
        <v>522</v>
      </c>
      <c r="I88" s="149" t="s">
        <v>328</v>
      </c>
      <c r="J88" s="149" t="s">
        <v>328</v>
      </c>
      <c r="K88" s="149" t="s">
        <v>641</v>
      </c>
      <c r="L88" s="149"/>
    </row>
    <row r="89" spans="1:12" s="153" customFormat="1" ht="171.6" customHeight="1">
      <c r="A89" s="149">
        <f t="shared" si="1"/>
        <v>86</v>
      </c>
      <c r="B89" s="149" t="s">
        <v>611</v>
      </c>
      <c r="C89" s="149" t="s">
        <v>642</v>
      </c>
      <c r="D89" s="149" t="s">
        <v>643</v>
      </c>
      <c r="E89" s="150">
        <v>45841</v>
      </c>
      <c r="F89" s="149" t="s">
        <v>337</v>
      </c>
      <c r="G89" s="149" t="s">
        <v>644</v>
      </c>
      <c r="H89" s="149" t="s">
        <v>522</v>
      </c>
      <c r="I89" s="149" t="s">
        <v>328</v>
      </c>
      <c r="J89" s="149" t="s">
        <v>328</v>
      </c>
      <c r="K89" s="149" t="s">
        <v>528</v>
      </c>
      <c r="L89" s="149"/>
    </row>
    <row r="90" spans="1:12" s="153" customFormat="1" ht="169.8" customHeight="1">
      <c r="A90" s="149">
        <f t="shared" si="1"/>
        <v>87</v>
      </c>
      <c r="B90" s="149" t="s">
        <v>548</v>
      </c>
      <c r="C90" s="149" t="s">
        <v>645</v>
      </c>
      <c r="D90" s="149" t="s">
        <v>646</v>
      </c>
      <c r="E90" s="150">
        <v>45844</v>
      </c>
      <c r="F90" s="149" t="s">
        <v>325</v>
      </c>
      <c r="G90" s="149" t="s">
        <v>647</v>
      </c>
      <c r="H90" s="149" t="s">
        <v>522</v>
      </c>
      <c r="I90" s="149" t="s">
        <v>328</v>
      </c>
      <c r="J90" s="149" t="s">
        <v>328</v>
      </c>
      <c r="K90" s="149" t="s">
        <v>547</v>
      </c>
      <c r="L90" s="149">
        <v>15000</v>
      </c>
    </row>
    <row r="91" spans="1:12" s="153" customFormat="1" ht="70.2">
      <c r="A91" s="149">
        <f t="shared" si="1"/>
        <v>88</v>
      </c>
      <c r="B91" s="149" t="s">
        <v>558</v>
      </c>
      <c r="C91" s="149" t="s">
        <v>648</v>
      </c>
      <c r="D91" s="149" t="s">
        <v>649</v>
      </c>
      <c r="E91" s="150">
        <v>45845</v>
      </c>
      <c r="F91" s="149" t="s">
        <v>325</v>
      </c>
      <c r="G91" s="149" t="s">
        <v>650</v>
      </c>
      <c r="H91" s="149" t="s">
        <v>522</v>
      </c>
      <c r="I91" s="149" t="s">
        <v>328</v>
      </c>
      <c r="J91" s="149" t="s">
        <v>328</v>
      </c>
      <c r="K91" s="149" t="s">
        <v>633</v>
      </c>
      <c r="L91" s="149"/>
    </row>
    <row r="92" spans="1:12" s="153" customFormat="1" ht="93" customHeight="1">
      <c r="A92" s="149">
        <f t="shared" si="1"/>
        <v>89</v>
      </c>
      <c r="B92" s="149" t="s">
        <v>578</v>
      </c>
      <c r="C92" s="149" t="s">
        <v>651</v>
      </c>
      <c r="D92" s="149" t="s">
        <v>652</v>
      </c>
      <c r="E92" s="150">
        <v>45849</v>
      </c>
      <c r="F92" s="149" t="s">
        <v>365</v>
      </c>
      <c r="G92" s="149" t="s">
        <v>653</v>
      </c>
      <c r="H92" s="149" t="s">
        <v>522</v>
      </c>
      <c r="I92" s="149" t="s">
        <v>328</v>
      </c>
      <c r="J92" s="149" t="s">
        <v>328</v>
      </c>
      <c r="K92" s="152" t="s">
        <v>552</v>
      </c>
      <c r="L92" s="149"/>
    </row>
    <row r="93" spans="1:12" s="153" customFormat="1" ht="141" customHeight="1">
      <c r="A93" s="149">
        <f t="shared" si="1"/>
        <v>90</v>
      </c>
      <c r="B93" s="149" t="s">
        <v>562</v>
      </c>
      <c r="C93" s="149" t="s">
        <v>654</v>
      </c>
      <c r="D93" s="149" t="s">
        <v>655</v>
      </c>
      <c r="E93" s="150">
        <v>45856</v>
      </c>
      <c r="F93" s="149" t="s">
        <v>325</v>
      </c>
      <c r="G93" s="149" t="s">
        <v>656</v>
      </c>
      <c r="H93" s="149" t="s">
        <v>522</v>
      </c>
      <c r="I93" s="149" t="s">
        <v>328</v>
      </c>
      <c r="J93" s="149" t="s">
        <v>328</v>
      </c>
      <c r="K93" s="149" t="s">
        <v>592</v>
      </c>
      <c r="L93" s="149">
        <v>12500</v>
      </c>
    </row>
    <row r="94" spans="1:12" s="153" customFormat="1" ht="140.4">
      <c r="A94" s="149">
        <f t="shared" si="1"/>
        <v>91</v>
      </c>
      <c r="B94" s="149" t="s">
        <v>539</v>
      </c>
      <c r="C94" s="149" t="s">
        <v>657</v>
      </c>
      <c r="D94" s="149" t="s">
        <v>658</v>
      </c>
      <c r="E94" s="150">
        <v>45857</v>
      </c>
      <c r="F94" s="149" t="s">
        <v>384</v>
      </c>
      <c r="G94" s="149" t="s">
        <v>659</v>
      </c>
      <c r="H94" s="149" t="s">
        <v>522</v>
      </c>
      <c r="I94" s="149" t="s">
        <v>328</v>
      </c>
      <c r="J94" s="149" t="s">
        <v>328</v>
      </c>
      <c r="K94" s="149" t="s">
        <v>623</v>
      </c>
      <c r="L94" s="149"/>
    </row>
    <row r="95" spans="1:12" s="153" customFormat="1" ht="93.6">
      <c r="A95" s="149">
        <f t="shared" si="1"/>
        <v>92</v>
      </c>
      <c r="B95" s="149" t="s">
        <v>660</v>
      </c>
      <c r="C95" s="149" t="s">
        <v>661</v>
      </c>
      <c r="D95" s="149" t="s">
        <v>662</v>
      </c>
      <c r="E95" s="150">
        <v>45860</v>
      </c>
      <c r="F95" s="149" t="s">
        <v>337</v>
      </c>
      <c r="G95" s="149" t="s">
        <v>663</v>
      </c>
      <c r="H95" s="149" t="s">
        <v>522</v>
      </c>
      <c r="I95" s="149" t="s">
        <v>328</v>
      </c>
      <c r="J95" s="149" t="s">
        <v>328</v>
      </c>
      <c r="K95" s="149" t="s">
        <v>641</v>
      </c>
      <c r="L95" s="149">
        <v>100000</v>
      </c>
    </row>
    <row r="96" spans="1:12" s="153" customFormat="1" ht="117">
      <c r="A96" s="149">
        <f t="shared" si="1"/>
        <v>93</v>
      </c>
      <c r="B96" s="149" t="s">
        <v>553</v>
      </c>
      <c r="C96" s="149" t="s">
        <v>664</v>
      </c>
      <c r="D96" s="149" t="s">
        <v>665</v>
      </c>
      <c r="E96" s="150">
        <v>45874</v>
      </c>
      <c r="F96" s="149" t="s">
        <v>325</v>
      </c>
      <c r="G96" s="149" t="s">
        <v>666</v>
      </c>
      <c r="H96" s="149" t="s">
        <v>522</v>
      </c>
      <c r="I96" s="149" t="s">
        <v>328</v>
      </c>
      <c r="J96" s="149" t="s">
        <v>328</v>
      </c>
      <c r="K96" s="149" t="s">
        <v>592</v>
      </c>
      <c r="L96" s="149"/>
    </row>
    <row r="97" spans="1:12" s="153" customFormat="1" ht="125.4" customHeight="1">
      <c r="A97" s="149">
        <f t="shared" si="1"/>
        <v>94</v>
      </c>
      <c r="B97" s="149" t="s">
        <v>611</v>
      </c>
      <c r="C97" s="149" t="s">
        <v>667</v>
      </c>
      <c r="D97" s="149" t="s">
        <v>668</v>
      </c>
      <c r="E97" s="150">
        <v>45883</v>
      </c>
      <c r="F97" s="149" t="s">
        <v>325</v>
      </c>
      <c r="G97" s="149" t="s">
        <v>669</v>
      </c>
      <c r="H97" s="149" t="s">
        <v>522</v>
      </c>
      <c r="I97" s="149" t="s">
        <v>328</v>
      </c>
      <c r="J97" s="149" t="s">
        <v>328</v>
      </c>
      <c r="K97" s="149" t="s">
        <v>633</v>
      </c>
      <c r="L97" s="149"/>
    </row>
    <row r="98" spans="1:12" s="153" customFormat="1" ht="93.6">
      <c r="A98" s="149">
        <f t="shared" si="1"/>
        <v>95</v>
      </c>
      <c r="B98" s="149" t="s">
        <v>539</v>
      </c>
      <c r="C98" s="149" t="s">
        <v>670</v>
      </c>
      <c r="D98" s="149" t="s">
        <v>671</v>
      </c>
      <c r="E98" s="150">
        <v>45886</v>
      </c>
      <c r="F98" s="149" t="s">
        <v>325</v>
      </c>
      <c r="G98" s="149" t="s">
        <v>672</v>
      </c>
      <c r="H98" s="149" t="s">
        <v>522</v>
      </c>
      <c r="I98" s="149" t="s">
        <v>328</v>
      </c>
      <c r="J98" s="149" t="s">
        <v>328</v>
      </c>
      <c r="K98" s="149" t="s">
        <v>538</v>
      </c>
      <c r="L98" s="149"/>
    </row>
    <row r="99" spans="1:12" s="153" customFormat="1" ht="117">
      <c r="A99" s="149">
        <f t="shared" si="1"/>
        <v>96</v>
      </c>
      <c r="B99" s="149" t="s">
        <v>673</v>
      </c>
      <c r="C99" s="149" t="s">
        <v>674</v>
      </c>
      <c r="D99" s="149" t="s">
        <v>675</v>
      </c>
      <c r="E99" s="150">
        <v>45896</v>
      </c>
      <c r="F99" s="149" t="s">
        <v>337</v>
      </c>
      <c r="G99" s="149" t="s">
        <v>676</v>
      </c>
      <c r="H99" s="149" t="s">
        <v>522</v>
      </c>
      <c r="I99" s="149" t="s">
        <v>328</v>
      </c>
      <c r="J99" s="149" t="s">
        <v>328</v>
      </c>
      <c r="K99" s="149" t="s">
        <v>528</v>
      </c>
      <c r="L99" s="149"/>
    </row>
    <row r="100" spans="1:12" s="153" customFormat="1" ht="142.80000000000001" customHeight="1">
      <c r="A100" s="149">
        <f t="shared" si="1"/>
        <v>97</v>
      </c>
      <c r="B100" s="149" t="s">
        <v>677</v>
      </c>
      <c r="C100" s="149" t="s">
        <v>678</v>
      </c>
      <c r="D100" s="149" t="s">
        <v>679</v>
      </c>
      <c r="E100" s="150">
        <v>45898</v>
      </c>
      <c r="F100" s="149" t="s">
        <v>365</v>
      </c>
      <c r="G100" s="149" t="s">
        <v>680</v>
      </c>
      <c r="H100" s="149" t="s">
        <v>522</v>
      </c>
      <c r="I100" s="149" t="s">
        <v>328</v>
      </c>
      <c r="J100" s="149" t="s">
        <v>328</v>
      </c>
      <c r="K100" s="152" t="s">
        <v>681</v>
      </c>
      <c r="L100" s="149"/>
    </row>
    <row r="101" spans="1:12" s="153" customFormat="1" ht="119.4" customHeight="1">
      <c r="A101" s="149">
        <f t="shared" si="1"/>
        <v>98</v>
      </c>
      <c r="B101" s="149" t="s">
        <v>682</v>
      </c>
      <c r="C101" s="149" t="s">
        <v>683</v>
      </c>
      <c r="D101" s="149" t="s">
        <v>684</v>
      </c>
      <c r="E101" s="150">
        <v>45907</v>
      </c>
      <c r="F101" s="149" t="s">
        <v>337</v>
      </c>
      <c r="G101" s="149" t="s">
        <v>685</v>
      </c>
      <c r="H101" s="149" t="s">
        <v>522</v>
      </c>
      <c r="I101" s="149" t="s">
        <v>328</v>
      </c>
      <c r="J101" s="149" t="s">
        <v>328</v>
      </c>
      <c r="K101" s="149" t="s">
        <v>557</v>
      </c>
      <c r="L101" s="149"/>
    </row>
    <row r="102" spans="1:12" s="153" customFormat="1" ht="140.4">
      <c r="A102" s="149">
        <f t="shared" si="1"/>
        <v>99</v>
      </c>
      <c r="B102" s="149" t="s">
        <v>686</v>
      </c>
      <c r="C102" s="149" t="s">
        <v>687</v>
      </c>
      <c r="D102" s="149" t="s">
        <v>688</v>
      </c>
      <c r="E102" s="150">
        <v>45907</v>
      </c>
      <c r="F102" s="149" t="s">
        <v>384</v>
      </c>
      <c r="G102" s="149" t="s">
        <v>689</v>
      </c>
      <c r="H102" s="149" t="s">
        <v>522</v>
      </c>
      <c r="I102" s="149" t="s">
        <v>328</v>
      </c>
      <c r="J102" s="149" t="s">
        <v>328</v>
      </c>
      <c r="K102" s="149" t="s">
        <v>623</v>
      </c>
      <c r="L102" s="149"/>
    </row>
    <row r="103" spans="1:12" s="153" customFormat="1" ht="117">
      <c r="A103" s="149">
        <f t="shared" si="1"/>
        <v>100</v>
      </c>
      <c r="B103" s="149" t="s">
        <v>690</v>
      </c>
      <c r="C103" s="149" t="s">
        <v>691</v>
      </c>
      <c r="D103" s="149" t="s">
        <v>692</v>
      </c>
      <c r="E103" s="150">
        <v>45918</v>
      </c>
      <c r="F103" s="149" t="s">
        <v>365</v>
      </c>
      <c r="G103" s="149" t="s">
        <v>693</v>
      </c>
      <c r="H103" s="149" t="s">
        <v>522</v>
      </c>
      <c r="I103" s="149" t="s">
        <v>328</v>
      </c>
      <c r="J103" s="149" t="s">
        <v>328</v>
      </c>
      <c r="K103" s="152" t="s">
        <v>623</v>
      </c>
      <c r="L103" s="149"/>
    </row>
    <row r="104" spans="1:12" s="153" customFormat="1" ht="257.39999999999998">
      <c r="A104" s="149">
        <f t="shared" si="1"/>
        <v>101</v>
      </c>
      <c r="B104" s="149" t="s">
        <v>694</v>
      </c>
      <c r="C104" s="149" t="s">
        <v>695</v>
      </c>
      <c r="D104" s="149" t="s">
        <v>696</v>
      </c>
      <c r="E104" s="150">
        <v>45915</v>
      </c>
      <c r="F104" s="149" t="s">
        <v>337</v>
      </c>
      <c r="G104" s="149" t="s">
        <v>697</v>
      </c>
      <c r="H104" s="149" t="s">
        <v>522</v>
      </c>
      <c r="I104" s="149" t="s">
        <v>328</v>
      </c>
      <c r="J104" s="149" t="s">
        <v>328</v>
      </c>
      <c r="K104" s="149" t="s">
        <v>528</v>
      </c>
      <c r="L104" s="149"/>
    </row>
    <row r="105" spans="1:12" s="153" customFormat="1" ht="242.4" customHeight="1">
      <c r="A105" s="149">
        <f t="shared" si="1"/>
        <v>102</v>
      </c>
      <c r="B105" s="149" t="s">
        <v>694</v>
      </c>
      <c r="C105" s="149" t="s">
        <v>698</v>
      </c>
      <c r="D105" s="149" t="s">
        <v>699</v>
      </c>
      <c r="E105" s="150">
        <v>45922</v>
      </c>
      <c r="F105" s="149" t="s">
        <v>365</v>
      </c>
      <c r="G105" s="149" t="s">
        <v>700</v>
      </c>
      <c r="H105" s="149" t="s">
        <v>522</v>
      </c>
      <c r="I105" s="149" t="s">
        <v>328</v>
      </c>
      <c r="J105" s="149" t="s">
        <v>328</v>
      </c>
      <c r="K105" s="152" t="s">
        <v>623</v>
      </c>
      <c r="L105" s="149"/>
    </row>
    <row r="106" spans="1:12" s="153" customFormat="1" ht="140.4">
      <c r="A106" s="149">
        <f t="shared" si="1"/>
        <v>103</v>
      </c>
      <c r="B106" s="149" t="s">
        <v>553</v>
      </c>
      <c r="C106" s="149" t="s">
        <v>701</v>
      </c>
      <c r="D106" s="149" t="s">
        <v>702</v>
      </c>
      <c r="E106" s="150">
        <v>45914</v>
      </c>
      <c r="F106" s="149" t="s">
        <v>337</v>
      </c>
      <c r="G106" s="149" t="s">
        <v>703</v>
      </c>
      <c r="H106" s="149" t="s">
        <v>522</v>
      </c>
      <c r="I106" s="149" t="s">
        <v>328</v>
      </c>
      <c r="J106" s="149" t="s">
        <v>328</v>
      </c>
      <c r="K106" s="149" t="s">
        <v>528</v>
      </c>
      <c r="L106" s="149"/>
    </row>
    <row r="107" spans="1:12" s="153" customFormat="1" ht="70.2">
      <c r="A107" s="149">
        <f t="shared" si="1"/>
        <v>104</v>
      </c>
      <c r="B107" s="149" t="s">
        <v>704</v>
      </c>
      <c r="C107" s="149" t="s">
        <v>705</v>
      </c>
      <c r="D107" s="149" t="s">
        <v>706</v>
      </c>
      <c r="E107" s="150">
        <v>45927</v>
      </c>
      <c r="F107" s="149" t="s">
        <v>325</v>
      </c>
      <c r="G107" s="149" t="s">
        <v>707</v>
      </c>
      <c r="H107" s="149" t="s">
        <v>522</v>
      </c>
      <c r="I107" s="149" t="s">
        <v>328</v>
      </c>
      <c r="J107" s="149" t="s">
        <v>328</v>
      </c>
      <c r="K107" s="149" t="s">
        <v>547</v>
      </c>
      <c r="L107" s="149"/>
    </row>
    <row r="108" spans="1:12" s="154" customFormat="1" ht="129" customHeight="1">
      <c r="A108" s="149">
        <f t="shared" si="1"/>
        <v>105</v>
      </c>
      <c r="B108" s="149" t="s">
        <v>708</v>
      </c>
      <c r="C108" s="149" t="s">
        <v>709</v>
      </c>
      <c r="D108" s="149" t="s">
        <v>710</v>
      </c>
      <c r="E108" s="149" t="s">
        <v>711</v>
      </c>
      <c r="F108" s="149" t="s">
        <v>337</v>
      </c>
      <c r="G108" s="149" t="s">
        <v>712</v>
      </c>
      <c r="H108" s="152" t="s">
        <v>327</v>
      </c>
      <c r="I108" s="152" t="s">
        <v>328</v>
      </c>
      <c r="J108" s="152" t="s">
        <v>328</v>
      </c>
      <c r="K108" s="149" t="s">
        <v>713</v>
      </c>
      <c r="L108" s="149"/>
    </row>
    <row r="109" spans="1:12" s="154" customFormat="1" ht="172.8" customHeight="1">
      <c r="A109" s="149">
        <f t="shared" si="1"/>
        <v>106</v>
      </c>
      <c r="B109" s="149" t="s">
        <v>714</v>
      </c>
      <c r="C109" s="149" t="s">
        <v>715</v>
      </c>
      <c r="D109" s="149" t="s">
        <v>716</v>
      </c>
      <c r="E109" s="149" t="s">
        <v>717</v>
      </c>
      <c r="F109" s="149" t="s">
        <v>384</v>
      </c>
      <c r="G109" s="149" t="s">
        <v>718</v>
      </c>
      <c r="H109" s="152" t="s">
        <v>327</v>
      </c>
      <c r="I109" s="152" t="s">
        <v>328</v>
      </c>
      <c r="J109" s="152" t="s">
        <v>328</v>
      </c>
      <c r="K109" s="149" t="s">
        <v>719</v>
      </c>
      <c r="L109" s="149" t="s">
        <v>720</v>
      </c>
    </row>
    <row r="110" spans="1:12" s="154" customFormat="1" ht="331.2" customHeight="1">
      <c r="A110" s="149">
        <f t="shared" si="1"/>
        <v>107</v>
      </c>
      <c r="B110" s="149" t="s">
        <v>721</v>
      </c>
      <c r="C110" s="149" t="s">
        <v>722</v>
      </c>
      <c r="D110" s="149" t="s">
        <v>723</v>
      </c>
      <c r="E110" s="149" t="s">
        <v>724</v>
      </c>
      <c r="F110" s="149" t="s">
        <v>384</v>
      </c>
      <c r="G110" s="149" t="s">
        <v>725</v>
      </c>
      <c r="H110" s="152" t="s">
        <v>327</v>
      </c>
      <c r="I110" s="152" t="s">
        <v>328</v>
      </c>
      <c r="J110" s="152" t="s">
        <v>328</v>
      </c>
      <c r="K110" s="152" t="s">
        <v>726</v>
      </c>
      <c r="L110" s="149" t="s">
        <v>720</v>
      </c>
    </row>
    <row r="111" spans="1:12" s="154" customFormat="1" ht="70.2">
      <c r="A111" s="149">
        <f t="shared" si="1"/>
        <v>108</v>
      </c>
      <c r="B111" s="149" t="s">
        <v>727</v>
      </c>
      <c r="C111" s="149" t="s">
        <v>728</v>
      </c>
      <c r="D111" s="149" t="s">
        <v>729</v>
      </c>
      <c r="E111" s="149" t="s">
        <v>730</v>
      </c>
      <c r="F111" s="149" t="s">
        <v>325</v>
      </c>
      <c r="G111" s="149" t="s">
        <v>731</v>
      </c>
      <c r="H111" s="152" t="s">
        <v>327</v>
      </c>
      <c r="I111" s="152" t="s">
        <v>328</v>
      </c>
      <c r="J111" s="152" t="s">
        <v>328</v>
      </c>
      <c r="K111" s="152" t="s">
        <v>732</v>
      </c>
      <c r="L111" s="149" t="s">
        <v>733</v>
      </c>
    </row>
    <row r="112" spans="1:12" s="154" customFormat="1" ht="94.2" customHeight="1">
      <c r="A112" s="149">
        <f t="shared" si="1"/>
        <v>109</v>
      </c>
      <c r="B112" s="149" t="s">
        <v>734</v>
      </c>
      <c r="C112" s="149" t="s">
        <v>735</v>
      </c>
      <c r="D112" s="149" t="s">
        <v>736</v>
      </c>
      <c r="E112" s="149" t="s">
        <v>737</v>
      </c>
      <c r="F112" s="149" t="s">
        <v>325</v>
      </c>
      <c r="G112" s="149" t="s">
        <v>738</v>
      </c>
      <c r="H112" s="152" t="s">
        <v>327</v>
      </c>
      <c r="I112" s="152" t="s">
        <v>328</v>
      </c>
      <c r="J112" s="152" t="s">
        <v>328</v>
      </c>
      <c r="K112" s="152" t="s">
        <v>739</v>
      </c>
      <c r="L112" s="149" t="s">
        <v>740</v>
      </c>
    </row>
    <row r="113" spans="1:12" s="154" customFormat="1" ht="171" customHeight="1">
      <c r="A113" s="149">
        <f t="shared" si="1"/>
        <v>110</v>
      </c>
      <c r="B113" s="149" t="s">
        <v>741</v>
      </c>
      <c r="C113" s="149" t="s">
        <v>742</v>
      </c>
      <c r="D113" s="149" t="s">
        <v>743</v>
      </c>
      <c r="E113" s="149" t="s">
        <v>737</v>
      </c>
      <c r="F113" s="149" t="s">
        <v>337</v>
      </c>
      <c r="G113" s="149" t="s">
        <v>744</v>
      </c>
      <c r="H113" s="152" t="s">
        <v>327</v>
      </c>
      <c r="I113" s="152" t="s">
        <v>328</v>
      </c>
      <c r="J113" s="152" t="s">
        <v>328</v>
      </c>
      <c r="K113" s="152" t="s">
        <v>745</v>
      </c>
      <c r="L113" s="149" t="s">
        <v>720</v>
      </c>
    </row>
    <row r="114" spans="1:12" s="154" customFormat="1" ht="120.6" customHeight="1">
      <c r="A114" s="149">
        <f t="shared" si="1"/>
        <v>111</v>
      </c>
      <c r="B114" s="149" t="s">
        <v>746</v>
      </c>
      <c r="C114" s="149" t="s">
        <v>747</v>
      </c>
      <c r="D114" s="149" t="s">
        <v>748</v>
      </c>
      <c r="E114" s="149" t="s">
        <v>749</v>
      </c>
      <c r="F114" s="149" t="s">
        <v>325</v>
      </c>
      <c r="G114" s="149" t="s">
        <v>750</v>
      </c>
      <c r="H114" s="152" t="s">
        <v>327</v>
      </c>
      <c r="I114" s="152" t="s">
        <v>328</v>
      </c>
      <c r="J114" s="152" t="s">
        <v>328</v>
      </c>
      <c r="K114" s="152" t="s">
        <v>751</v>
      </c>
      <c r="L114" s="149" t="s">
        <v>752</v>
      </c>
    </row>
    <row r="115" spans="1:12" s="154" customFormat="1" ht="163.80000000000001">
      <c r="A115" s="149">
        <f t="shared" si="1"/>
        <v>112</v>
      </c>
      <c r="B115" s="149" t="s">
        <v>753</v>
      </c>
      <c r="C115" s="149" t="s">
        <v>754</v>
      </c>
      <c r="D115" s="149" t="s">
        <v>755</v>
      </c>
      <c r="E115" s="149" t="s">
        <v>756</v>
      </c>
      <c r="F115" s="149" t="s">
        <v>384</v>
      </c>
      <c r="G115" s="149" t="s">
        <v>757</v>
      </c>
      <c r="H115" s="152" t="s">
        <v>327</v>
      </c>
      <c r="I115" s="152" t="s">
        <v>328</v>
      </c>
      <c r="J115" s="152" t="s">
        <v>328</v>
      </c>
      <c r="K115" s="152" t="s">
        <v>758</v>
      </c>
      <c r="L115" s="149" t="s">
        <v>720</v>
      </c>
    </row>
    <row r="116" spans="1:12" s="154" customFormat="1" ht="93.6">
      <c r="A116" s="149">
        <f t="shared" si="1"/>
        <v>113</v>
      </c>
      <c r="B116" s="149" t="s">
        <v>759</v>
      </c>
      <c r="C116" s="149" t="s">
        <v>760</v>
      </c>
      <c r="D116" s="149" t="s">
        <v>761</v>
      </c>
      <c r="E116" s="149" t="s">
        <v>762</v>
      </c>
      <c r="F116" s="149" t="s">
        <v>337</v>
      </c>
      <c r="G116" s="149" t="s">
        <v>763</v>
      </c>
      <c r="H116" s="152" t="s">
        <v>327</v>
      </c>
      <c r="I116" s="152" t="s">
        <v>328</v>
      </c>
      <c r="J116" s="152" t="s">
        <v>328</v>
      </c>
      <c r="K116" s="152" t="s">
        <v>745</v>
      </c>
      <c r="L116" s="149" t="s">
        <v>720</v>
      </c>
    </row>
    <row r="117" spans="1:12" s="154" customFormat="1" ht="207.6" customHeight="1">
      <c r="A117" s="149">
        <f t="shared" si="1"/>
        <v>114</v>
      </c>
      <c r="B117" s="149" t="s">
        <v>764</v>
      </c>
      <c r="C117" s="149" t="s">
        <v>765</v>
      </c>
      <c r="D117" s="149" t="s">
        <v>766</v>
      </c>
      <c r="E117" s="149" t="s">
        <v>767</v>
      </c>
      <c r="F117" s="149" t="s">
        <v>365</v>
      </c>
      <c r="G117" s="149" t="s">
        <v>768</v>
      </c>
      <c r="H117" s="152" t="s">
        <v>327</v>
      </c>
      <c r="I117" s="152" t="s">
        <v>328</v>
      </c>
      <c r="J117" s="152" t="s">
        <v>328</v>
      </c>
      <c r="K117" s="152" t="s">
        <v>769</v>
      </c>
      <c r="L117" s="149" t="s">
        <v>720</v>
      </c>
    </row>
    <row r="118" spans="1:12" s="154" customFormat="1" ht="258" customHeight="1">
      <c r="A118" s="149">
        <f t="shared" si="1"/>
        <v>115</v>
      </c>
      <c r="B118" s="149" t="s">
        <v>770</v>
      </c>
      <c r="C118" s="149" t="s">
        <v>771</v>
      </c>
      <c r="D118" s="149" t="s">
        <v>772</v>
      </c>
      <c r="E118" s="149" t="s">
        <v>773</v>
      </c>
      <c r="F118" s="149" t="s">
        <v>337</v>
      </c>
      <c r="G118" s="149" t="s">
        <v>774</v>
      </c>
      <c r="H118" s="152" t="s">
        <v>327</v>
      </c>
      <c r="I118" s="152" t="s">
        <v>328</v>
      </c>
      <c r="J118" s="152" t="s">
        <v>328</v>
      </c>
      <c r="K118" s="152" t="s">
        <v>775</v>
      </c>
      <c r="L118" s="149" t="s">
        <v>720</v>
      </c>
    </row>
    <row r="119" spans="1:12" s="154" customFormat="1" ht="70.2">
      <c r="A119" s="149">
        <f t="shared" si="1"/>
        <v>116</v>
      </c>
      <c r="B119" s="149" t="s">
        <v>708</v>
      </c>
      <c r="C119" s="149" t="s">
        <v>776</v>
      </c>
      <c r="D119" s="149" t="s">
        <v>777</v>
      </c>
      <c r="E119" s="149" t="s">
        <v>778</v>
      </c>
      <c r="F119" s="149" t="s">
        <v>325</v>
      </c>
      <c r="G119" s="149" t="s">
        <v>779</v>
      </c>
      <c r="H119" s="152" t="s">
        <v>327</v>
      </c>
      <c r="I119" s="152" t="s">
        <v>328</v>
      </c>
      <c r="J119" s="152" t="s">
        <v>328</v>
      </c>
      <c r="K119" s="155" t="s">
        <v>780</v>
      </c>
      <c r="L119" s="149">
        <v>15000</v>
      </c>
    </row>
    <row r="120" spans="1:12" s="154" customFormat="1" ht="93.6">
      <c r="A120" s="149">
        <f t="shared" si="1"/>
        <v>117</v>
      </c>
      <c r="B120" s="149" t="s">
        <v>781</v>
      </c>
      <c r="C120" s="149" t="s">
        <v>782</v>
      </c>
      <c r="D120" s="149" t="s">
        <v>783</v>
      </c>
      <c r="E120" s="149" t="s">
        <v>784</v>
      </c>
      <c r="F120" s="149" t="s">
        <v>337</v>
      </c>
      <c r="G120" s="149" t="s">
        <v>785</v>
      </c>
      <c r="H120" s="152" t="s">
        <v>327</v>
      </c>
      <c r="I120" s="152" t="s">
        <v>328</v>
      </c>
      <c r="J120" s="152" t="s">
        <v>328</v>
      </c>
      <c r="K120" s="152" t="s">
        <v>745</v>
      </c>
      <c r="L120" s="149" t="s">
        <v>720</v>
      </c>
    </row>
    <row r="121" spans="1:12" s="154" customFormat="1" ht="93.6">
      <c r="A121" s="149">
        <f t="shared" si="1"/>
        <v>118</v>
      </c>
      <c r="B121" s="149" t="s">
        <v>786</v>
      </c>
      <c r="C121" s="149" t="s">
        <v>787</v>
      </c>
      <c r="D121" s="149" t="s">
        <v>788</v>
      </c>
      <c r="E121" s="150" t="s">
        <v>789</v>
      </c>
      <c r="F121" s="149" t="s">
        <v>384</v>
      </c>
      <c r="G121" s="149" t="s">
        <v>790</v>
      </c>
      <c r="H121" s="152" t="s">
        <v>327</v>
      </c>
      <c r="I121" s="152" t="s">
        <v>328</v>
      </c>
      <c r="J121" s="152" t="s">
        <v>328</v>
      </c>
      <c r="K121" s="152" t="s">
        <v>791</v>
      </c>
      <c r="L121" s="149" t="s">
        <v>720</v>
      </c>
    </row>
    <row r="122" spans="1:12" s="154" customFormat="1" ht="117">
      <c r="A122" s="149">
        <f t="shared" si="1"/>
        <v>119</v>
      </c>
      <c r="B122" s="149" t="s">
        <v>792</v>
      </c>
      <c r="C122" s="149" t="s">
        <v>793</v>
      </c>
      <c r="D122" s="149" t="s">
        <v>794</v>
      </c>
      <c r="E122" s="149" t="s">
        <v>795</v>
      </c>
      <c r="F122" s="149" t="s">
        <v>796</v>
      </c>
      <c r="G122" s="149" t="s">
        <v>797</v>
      </c>
      <c r="H122" s="152" t="s">
        <v>327</v>
      </c>
      <c r="I122" s="152" t="s">
        <v>328</v>
      </c>
      <c r="J122" s="152" t="s">
        <v>328</v>
      </c>
      <c r="K122" s="152" t="s">
        <v>798</v>
      </c>
      <c r="L122" s="149" t="s">
        <v>720</v>
      </c>
    </row>
    <row r="123" spans="1:12" s="154" customFormat="1" ht="199.2" customHeight="1">
      <c r="A123" s="149">
        <f t="shared" si="1"/>
        <v>120</v>
      </c>
      <c r="B123" s="149" t="s">
        <v>721</v>
      </c>
      <c r="C123" s="149" t="s">
        <v>799</v>
      </c>
      <c r="D123" s="149" t="s">
        <v>800</v>
      </c>
      <c r="E123" s="149" t="s">
        <v>801</v>
      </c>
      <c r="F123" s="149" t="s">
        <v>337</v>
      </c>
      <c r="G123" s="149" t="s">
        <v>802</v>
      </c>
      <c r="H123" s="152" t="s">
        <v>327</v>
      </c>
      <c r="I123" s="152" t="s">
        <v>328</v>
      </c>
      <c r="J123" s="152" t="s">
        <v>328</v>
      </c>
      <c r="K123" s="152" t="s">
        <v>745</v>
      </c>
      <c r="L123" s="149" t="s">
        <v>720</v>
      </c>
    </row>
    <row r="124" spans="1:12" s="154" customFormat="1" ht="70.2">
      <c r="A124" s="149">
        <f t="shared" si="1"/>
        <v>121</v>
      </c>
      <c r="B124" s="149" t="s">
        <v>803</v>
      </c>
      <c r="C124" s="149" t="s">
        <v>804</v>
      </c>
      <c r="D124" s="149" t="s">
        <v>805</v>
      </c>
      <c r="E124" s="149" t="s">
        <v>806</v>
      </c>
      <c r="F124" s="149" t="s">
        <v>325</v>
      </c>
      <c r="G124" s="149" t="s">
        <v>807</v>
      </c>
      <c r="H124" s="152" t="s">
        <v>327</v>
      </c>
      <c r="I124" s="152" t="s">
        <v>328</v>
      </c>
      <c r="J124" s="152" t="s">
        <v>328</v>
      </c>
      <c r="K124" s="152" t="s">
        <v>808</v>
      </c>
      <c r="L124" s="149" t="s">
        <v>809</v>
      </c>
    </row>
    <row r="125" spans="1:12" s="154" customFormat="1" ht="117.6" customHeight="1">
      <c r="A125" s="149">
        <f t="shared" si="1"/>
        <v>122</v>
      </c>
      <c r="B125" s="149" t="s">
        <v>810</v>
      </c>
      <c r="C125" s="149" t="s">
        <v>811</v>
      </c>
      <c r="D125" s="149" t="s">
        <v>812</v>
      </c>
      <c r="E125" s="149" t="s">
        <v>813</v>
      </c>
      <c r="F125" s="149" t="s">
        <v>337</v>
      </c>
      <c r="G125" s="149" t="s">
        <v>814</v>
      </c>
      <c r="H125" s="152" t="s">
        <v>327</v>
      </c>
      <c r="I125" s="152" t="s">
        <v>328</v>
      </c>
      <c r="J125" s="152" t="s">
        <v>328</v>
      </c>
      <c r="K125" s="152" t="s">
        <v>713</v>
      </c>
      <c r="L125" s="149" t="s">
        <v>720</v>
      </c>
    </row>
    <row r="126" spans="1:12" s="154" customFormat="1" ht="142.80000000000001" customHeight="1">
      <c r="A126" s="149">
        <f t="shared" si="1"/>
        <v>123</v>
      </c>
      <c r="B126" s="149" t="s">
        <v>815</v>
      </c>
      <c r="C126" s="149" t="s">
        <v>816</v>
      </c>
      <c r="D126" s="149" t="s">
        <v>817</v>
      </c>
      <c r="E126" s="149" t="s">
        <v>818</v>
      </c>
      <c r="F126" s="149" t="s">
        <v>384</v>
      </c>
      <c r="G126" s="149" t="s">
        <v>819</v>
      </c>
      <c r="H126" s="152" t="s">
        <v>327</v>
      </c>
      <c r="I126" s="152" t="s">
        <v>328</v>
      </c>
      <c r="J126" s="152" t="s">
        <v>328</v>
      </c>
      <c r="K126" s="152" t="s">
        <v>820</v>
      </c>
      <c r="L126" s="149" t="s">
        <v>720</v>
      </c>
    </row>
    <row r="127" spans="1:12" s="154" customFormat="1" ht="70.2">
      <c r="A127" s="149">
        <f t="shared" si="1"/>
        <v>124</v>
      </c>
      <c r="B127" s="149" t="s">
        <v>815</v>
      </c>
      <c r="C127" s="149" t="s">
        <v>821</v>
      </c>
      <c r="D127" s="149" t="s">
        <v>822</v>
      </c>
      <c r="E127" s="149" t="s">
        <v>823</v>
      </c>
      <c r="F127" s="149" t="s">
        <v>325</v>
      </c>
      <c r="G127" s="149" t="s">
        <v>824</v>
      </c>
      <c r="H127" s="152" t="s">
        <v>327</v>
      </c>
      <c r="I127" s="152" t="s">
        <v>328</v>
      </c>
      <c r="J127" s="152" t="s">
        <v>328</v>
      </c>
      <c r="K127" s="152" t="s">
        <v>825</v>
      </c>
      <c r="L127" s="149" t="s">
        <v>720</v>
      </c>
    </row>
    <row r="128" spans="1:12" s="154" customFormat="1" ht="170.4" customHeight="1">
      <c r="A128" s="149">
        <f t="shared" si="1"/>
        <v>125</v>
      </c>
      <c r="B128" s="149" t="s">
        <v>826</v>
      </c>
      <c r="C128" s="149" t="s">
        <v>827</v>
      </c>
      <c r="D128" s="149" t="s">
        <v>828</v>
      </c>
      <c r="E128" s="149" t="s">
        <v>829</v>
      </c>
      <c r="F128" s="149" t="s">
        <v>325</v>
      </c>
      <c r="G128" s="149" t="s">
        <v>830</v>
      </c>
      <c r="H128" s="152" t="s">
        <v>327</v>
      </c>
      <c r="I128" s="152" t="s">
        <v>328</v>
      </c>
      <c r="J128" s="152" t="s">
        <v>328</v>
      </c>
      <c r="K128" s="152" t="s">
        <v>825</v>
      </c>
      <c r="L128" s="149" t="s">
        <v>831</v>
      </c>
    </row>
    <row r="129" spans="1:12" s="154" customFormat="1" ht="140.4">
      <c r="A129" s="149">
        <f t="shared" si="1"/>
        <v>126</v>
      </c>
      <c r="B129" s="149" t="s">
        <v>714</v>
      </c>
      <c r="C129" s="149" t="s">
        <v>832</v>
      </c>
      <c r="D129" s="149" t="s">
        <v>833</v>
      </c>
      <c r="E129" s="149" t="s">
        <v>834</v>
      </c>
      <c r="F129" s="149" t="s">
        <v>325</v>
      </c>
      <c r="G129" s="149" t="s">
        <v>835</v>
      </c>
      <c r="H129" s="152" t="s">
        <v>327</v>
      </c>
      <c r="I129" s="152" t="s">
        <v>328</v>
      </c>
      <c r="J129" s="152" t="s">
        <v>328</v>
      </c>
      <c r="K129" s="152" t="s">
        <v>836</v>
      </c>
      <c r="L129" s="149">
        <v>3000</v>
      </c>
    </row>
    <row r="130" spans="1:12" s="154" customFormat="1" ht="205.2" customHeight="1">
      <c r="A130" s="149">
        <f t="shared" si="1"/>
        <v>127</v>
      </c>
      <c r="B130" s="149" t="s">
        <v>837</v>
      </c>
      <c r="C130" s="149" t="s">
        <v>838</v>
      </c>
      <c r="D130" s="149" t="s">
        <v>839</v>
      </c>
      <c r="E130" s="149" t="s">
        <v>840</v>
      </c>
      <c r="F130" s="149" t="s">
        <v>325</v>
      </c>
      <c r="G130" s="149" t="s">
        <v>841</v>
      </c>
      <c r="H130" s="152" t="s">
        <v>327</v>
      </c>
      <c r="I130" s="152" t="s">
        <v>328</v>
      </c>
      <c r="J130" s="152" t="s">
        <v>328</v>
      </c>
      <c r="K130" s="152" t="s">
        <v>842</v>
      </c>
      <c r="L130" s="149">
        <v>15000</v>
      </c>
    </row>
    <row r="131" spans="1:12" s="154" customFormat="1" ht="117.6" customHeight="1">
      <c r="A131" s="149">
        <f t="shared" si="1"/>
        <v>128</v>
      </c>
      <c r="B131" s="149" t="s">
        <v>843</v>
      </c>
      <c r="C131" s="149" t="s">
        <v>844</v>
      </c>
      <c r="D131" s="149" t="s">
        <v>845</v>
      </c>
      <c r="E131" s="150" t="s">
        <v>846</v>
      </c>
      <c r="F131" s="149" t="s">
        <v>325</v>
      </c>
      <c r="G131" s="149" t="s">
        <v>847</v>
      </c>
      <c r="H131" s="152" t="s">
        <v>327</v>
      </c>
      <c r="I131" s="152" t="s">
        <v>328</v>
      </c>
      <c r="J131" s="152" t="s">
        <v>328</v>
      </c>
      <c r="K131" s="152" t="s">
        <v>848</v>
      </c>
      <c r="L131" s="149">
        <v>15000</v>
      </c>
    </row>
    <row r="132" spans="1:12" s="154" customFormat="1" ht="129" customHeight="1">
      <c r="A132" s="149">
        <f t="shared" si="1"/>
        <v>129</v>
      </c>
      <c r="B132" s="149" t="s">
        <v>849</v>
      </c>
      <c r="C132" s="149" t="s">
        <v>850</v>
      </c>
      <c r="D132" s="149" t="s">
        <v>851</v>
      </c>
      <c r="E132" s="149" t="s">
        <v>852</v>
      </c>
      <c r="F132" s="149" t="s">
        <v>337</v>
      </c>
      <c r="G132" s="149" t="s">
        <v>853</v>
      </c>
      <c r="H132" s="152" t="s">
        <v>327</v>
      </c>
      <c r="I132" s="152" t="s">
        <v>328</v>
      </c>
      <c r="J132" s="152" t="s">
        <v>328</v>
      </c>
      <c r="K132" s="152" t="s">
        <v>854</v>
      </c>
      <c r="L132" s="149">
        <v>100000</v>
      </c>
    </row>
    <row r="133" spans="1:12" s="154" customFormat="1" ht="187.2">
      <c r="A133" s="149">
        <f t="shared" si="1"/>
        <v>130</v>
      </c>
      <c r="B133" s="149" t="s">
        <v>855</v>
      </c>
      <c r="C133" s="149" t="s">
        <v>856</v>
      </c>
      <c r="D133" s="149" t="s">
        <v>857</v>
      </c>
      <c r="E133" s="149" t="s">
        <v>858</v>
      </c>
      <c r="F133" s="149" t="s">
        <v>337</v>
      </c>
      <c r="G133" s="149" t="s">
        <v>859</v>
      </c>
      <c r="H133" s="152" t="s">
        <v>327</v>
      </c>
      <c r="I133" s="152" t="s">
        <v>328</v>
      </c>
      <c r="J133" s="152" t="s">
        <v>328</v>
      </c>
      <c r="K133" s="152" t="s">
        <v>860</v>
      </c>
      <c r="L133" s="149" t="s">
        <v>720</v>
      </c>
    </row>
    <row r="134" spans="1:12" s="154" customFormat="1" ht="187.2">
      <c r="A134" s="149">
        <f t="shared" ref="A134:A197" si="2">A133+1</f>
        <v>131</v>
      </c>
      <c r="B134" s="149" t="s">
        <v>861</v>
      </c>
      <c r="C134" s="149" t="s">
        <v>862</v>
      </c>
      <c r="D134" s="149" t="s">
        <v>863</v>
      </c>
      <c r="E134" s="149" t="s">
        <v>864</v>
      </c>
      <c r="F134" s="149" t="s">
        <v>337</v>
      </c>
      <c r="G134" s="149" t="s">
        <v>865</v>
      </c>
      <c r="H134" s="152" t="s">
        <v>327</v>
      </c>
      <c r="I134" s="152" t="s">
        <v>328</v>
      </c>
      <c r="J134" s="152" t="s">
        <v>328</v>
      </c>
      <c r="K134" s="152" t="s">
        <v>860</v>
      </c>
      <c r="L134" s="149" t="s">
        <v>720</v>
      </c>
    </row>
    <row r="135" spans="1:12" s="154" customFormat="1" ht="140.4">
      <c r="A135" s="149">
        <f t="shared" si="2"/>
        <v>132</v>
      </c>
      <c r="B135" s="149" t="s">
        <v>855</v>
      </c>
      <c r="C135" s="149" t="s">
        <v>856</v>
      </c>
      <c r="D135" s="149" t="s">
        <v>866</v>
      </c>
      <c r="E135" s="149" t="s">
        <v>867</v>
      </c>
      <c r="F135" s="149" t="s">
        <v>337</v>
      </c>
      <c r="G135" s="149" t="s">
        <v>868</v>
      </c>
      <c r="H135" s="152" t="s">
        <v>327</v>
      </c>
      <c r="I135" s="152" t="s">
        <v>328</v>
      </c>
      <c r="J135" s="152" t="s">
        <v>328</v>
      </c>
      <c r="K135" s="152" t="s">
        <v>869</v>
      </c>
      <c r="L135" s="149" t="s">
        <v>720</v>
      </c>
    </row>
    <row r="136" spans="1:12" s="154" customFormat="1" ht="93.6">
      <c r="A136" s="149">
        <f t="shared" si="2"/>
        <v>133</v>
      </c>
      <c r="B136" s="149" t="s">
        <v>870</v>
      </c>
      <c r="C136" s="149" t="s">
        <v>871</v>
      </c>
      <c r="D136" s="149" t="s">
        <v>872</v>
      </c>
      <c r="E136" s="149" t="s">
        <v>873</v>
      </c>
      <c r="F136" s="149" t="s">
        <v>325</v>
      </c>
      <c r="G136" s="149" t="s">
        <v>874</v>
      </c>
      <c r="H136" s="152" t="s">
        <v>327</v>
      </c>
      <c r="I136" s="152" t="s">
        <v>328</v>
      </c>
      <c r="J136" s="152" t="s">
        <v>328</v>
      </c>
      <c r="K136" s="152" t="s">
        <v>739</v>
      </c>
      <c r="L136" s="149" t="s">
        <v>875</v>
      </c>
    </row>
    <row r="137" spans="1:12" s="154" customFormat="1" ht="210.6">
      <c r="A137" s="149">
        <f t="shared" si="2"/>
        <v>134</v>
      </c>
      <c r="B137" s="149" t="s">
        <v>843</v>
      </c>
      <c r="C137" s="149" t="s">
        <v>876</v>
      </c>
      <c r="D137" s="149" t="s">
        <v>877</v>
      </c>
      <c r="E137" s="150" t="s">
        <v>878</v>
      </c>
      <c r="F137" s="149" t="s">
        <v>337</v>
      </c>
      <c r="G137" s="149" t="s">
        <v>879</v>
      </c>
      <c r="H137" s="152" t="s">
        <v>327</v>
      </c>
      <c r="I137" s="152" t="s">
        <v>328</v>
      </c>
      <c r="J137" s="152" t="s">
        <v>328</v>
      </c>
      <c r="K137" s="152" t="s">
        <v>745</v>
      </c>
      <c r="L137" s="149" t="s">
        <v>720</v>
      </c>
    </row>
    <row r="138" spans="1:12" s="154" customFormat="1" ht="93.6">
      <c r="A138" s="149">
        <f t="shared" si="2"/>
        <v>135</v>
      </c>
      <c r="B138" s="149" t="s">
        <v>870</v>
      </c>
      <c r="C138" s="149" t="s">
        <v>880</v>
      </c>
      <c r="D138" s="149" t="s">
        <v>881</v>
      </c>
      <c r="E138" s="149" t="s">
        <v>882</v>
      </c>
      <c r="F138" s="149" t="s">
        <v>325</v>
      </c>
      <c r="G138" s="149" t="s">
        <v>883</v>
      </c>
      <c r="H138" s="152" t="s">
        <v>327</v>
      </c>
      <c r="I138" s="152" t="s">
        <v>328</v>
      </c>
      <c r="J138" s="152" t="s">
        <v>328</v>
      </c>
      <c r="K138" s="152" t="s">
        <v>848</v>
      </c>
      <c r="L138" s="149" t="s">
        <v>720</v>
      </c>
    </row>
    <row r="139" spans="1:12" s="154" customFormat="1" ht="70.2">
      <c r="A139" s="149">
        <f t="shared" si="2"/>
        <v>136</v>
      </c>
      <c r="B139" s="149" t="s">
        <v>884</v>
      </c>
      <c r="C139" s="149" t="s">
        <v>885</v>
      </c>
      <c r="D139" s="149" t="s">
        <v>886</v>
      </c>
      <c r="E139" s="149" t="s">
        <v>887</v>
      </c>
      <c r="F139" s="149" t="s">
        <v>325</v>
      </c>
      <c r="G139" s="149" t="s">
        <v>888</v>
      </c>
      <c r="H139" s="152" t="s">
        <v>327</v>
      </c>
      <c r="I139" s="152" t="s">
        <v>328</v>
      </c>
      <c r="J139" s="152" t="s">
        <v>328</v>
      </c>
      <c r="K139" s="155" t="s">
        <v>889</v>
      </c>
      <c r="L139" s="149" t="s">
        <v>890</v>
      </c>
    </row>
    <row r="140" spans="1:12" s="154" customFormat="1" ht="171.6" customHeight="1">
      <c r="A140" s="149">
        <f t="shared" si="2"/>
        <v>137</v>
      </c>
      <c r="B140" s="149" t="s">
        <v>891</v>
      </c>
      <c r="C140" s="149" t="s">
        <v>892</v>
      </c>
      <c r="D140" s="149" t="s">
        <v>893</v>
      </c>
      <c r="E140" s="149" t="s">
        <v>894</v>
      </c>
      <c r="F140" s="149" t="s">
        <v>325</v>
      </c>
      <c r="G140" s="149" t="s">
        <v>895</v>
      </c>
      <c r="H140" s="152" t="s">
        <v>327</v>
      </c>
      <c r="I140" s="152" t="s">
        <v>328</v>
      </c>
      <c r="J140" s="152" t="s">
        <v>328</v>
      </c>
      <c r="K140" s="155" t="s">
        <v>889</v>
      </c>
      <c r="L140" s="149" t="s">
        <v>720</v>
      </c>
    </row>
    <row r="141" spans="1:12" s="154" customFormat="1" ht="243.6" customHeight="1">
      <c r="A141" s="149">
        <f t="shared" si="2"/>
        <v>138</v>
      </c>
      <c r="B141" s="149" t="s">
        <v>896</v>
      </c>
      <c r="C141" s="149" t="s">
        <v>892</v>
      </c>
      <c r="D141" s="149" t="s">
        <v>897</v>
      </c>
      <c r="E141" s="149" t="s">
        <v>898</v>
      </c>
      <c r="F141" s="149" t="s">
        <v>325</v>
      </c>
      <c r="G141" s="149" t="s">
        <v>899</v>
      </c>
      <c r="H141" s="152" t="s">
        <v>327</v>
      </c>
      <c r="I141" s="152" t="s">
        <v>328</v>
      </c>
      <c r="J141" s="152" t="s">
        <v>328</v>
      </c>
      <c r="K141" s="155" t="s">
        <v>889</v>
      </c>
      <c r="L141" s="149" t="s">
        <v>720</v>
      </c>
    </row>
    <row r="142" spans="1:12" s="154" customFormat="1" ht="70.2">
      <c r="A142" s="149">
        <f t="shared" si="2"/>
        <v>139</v>
      </c>
      <c r="B142" s="149" t="s">
        <v>815</v>
      </c>
      <c r="C142" s="149" t="s">
        <v>900</v>
      </c>
      <c r="D142" s="149" t="s">
        <v>901</v>
      </c>
      <c r="E142" s="149" t="s">
        <v>902</v>
      </c>
      <c r="F142" s="149" t="s">
        <v>325</v>
      </c>
      <c r="G142" s="149" t="s">
        <v>903</v>
      </c>
      <c r="H142" s="152" t="s">
        <v>327</v>
      </c>
      <c r="I142" s="152" t="s">
        <v>328</v>
      </c>
      <c r="J142" s="152" t="s">
        <v>328</v>
      </c>
      <c r="K142" s="152" t="s">
        <v>547</v>
      </c>
      <c r="L142" s="149">
        <v>15000</v>
      </c>
    </row>
    <row r="143" spans="1:12" s="154" customFormat="1" ht="93.6">
      <c r="A143" s="149">
        <f t="shared" si="2"/>
        <v>140</v>
      </c>
      <c r="B143" s="149" t="s">
        <v>904</v>
      </c>
      <c r="C143" s="149" t="s">
        <v>905</v>
      </c>
      <c r="D143" s="149" t="s">
        <v>906</v>
      </c>
      <c r="E143" s="149" t="s">
        <v>907</v>
      </c>
      <c r="F143" s="149" t="s">
        <v>325</v>
      </c>
      <c r="G143" s="149" t="s">
        <v>908</v>
      </c>
      <c r="H143" s="152" t="s">
        <v>327</v>
      </c>
      <c r="I143" s="152" t="s">
        <v>328</v>
      </c>
      <c r="J143" s="152" t="s">
        <v>328</v>
      </c>
      <c r="K143" s="155" t="s">
        <v>889</v>
      </c>
      <c r="L143" s="149">
        <v>1500</v>
      </c>
    </row>
    <row r="144" spans="1:12" s="154" customFormat="1" ht="46.8">
      <c r="A144" s="149">
        <f t="shared" si="2"/>
        <v>141</v>
      </c>
      <c r="B144" s="149" t="s">
        <v>781</v>
      </c>
      <c r="C144" s="149" t="s">
        <v>909</v>
      </c>
      <c r="D144" s="149" t="s">
        <v>910</v>
      </c>
      <c r="E144" s="149" t="s">
        <v>911</v>
      </c>
      <c r="F144" s="149" t="s">
        <v>325</v>
      </c>
      <c r="G144" s="149" t="s">
        <v>912</v>
      </c>
      <c r="H144" s="152" t="s">
        <v>327</v>
      </c>
      <c r="I144" s="152" t="s">
        <v>328</v>
      </c>
      <c r="J144" s="152" t="s">
        <v>328</v>
      </c>
      <c r="K144" s="152" t="s">
        <v>913</v>
      </c>
      <c r="L144" s="149" t="s">
        <v>720</v>
      </c>
    </row>
    <row r="145" spans="1:12" s="154" customFormat="1" ht="93.6">
      <c r="A145" s="149">
        <f t="shared" si="2"/>
        <v>142</v>
      </c>
      <c r="B145" s="149" t="s">
        <v>914</v>
      </c>
      <c r="C145" s="149" t="s">
        <v>915</v>
      </c>
      <c r="D145" s="149" t="s">
        <v>916</v>
      </c>
      <c r="E145" s="149" t="s">
        <v>917</v>
      </c>
      <c r="F145" s="149" t="s">
        <v>325</v>
      </c>
      <c r="G145" s="149" t="s">
        <v>918</v>
      </c>
      <c r="H145" s="152" t="s">
        <v>327</v>
      </c>
      <c r="I145" s="152" t="s">
        <v>328</v>
      </c>
      <c r="J145" s="152" t="s">
        <v>328</v>
      </c>
      <c r="K145" s="152" t="s">
        <v>547</v>
      </c>
      <c r="L145" s="149" t="s">
        <v>919</v>
      </c>
    </row>
    <row r="146" spans="1:12" s="154" customFormat="1" ht="163.80000000000001">
      <c r="A146" s="149">
        <f t="shared" si="2"/>
        <v>143</v>
      </c>
      <c r="B146" s="149" t="s">
        <v>920</v>
      </c>
      <c r="C146" s="149" t="s">
        <v>921</v>
      </c>
      <c r="D146" s="149" t="s">
        <v>922</v>
      </c>
      <c r="E146" s="149" t="s">
        <v>923</v>
      </c>
      <c r="F146" s="149" t="s">
        <v>325</v>
      </c>
      <c r="G146" s="149" t="s">
        <v>924</v>
      </c>
      <c r="H146" s="152" t="s">
        <v>327</v>
      </c>
      <c r="I146" s="152" t="s">
        <v>328</v>
      </c>
      <c r="J146" s="152" t="s">
        <v>328</v>
      </c>
      <c r="K146" s="152" t="s">
        <v>842</v>
      </c>
      <c r="L146" s="149">
        <v>15000</v>
      </c>
    </row>
    <row r="147" spans="1:12" s="154" customFormat="1" ht="93.6">
      <c r="A147" s="149">
        <f t="shared" si="2"/>
        <v>144</v>
      </c>
      <c r="B147" s="149" t="s">
        <v>734</v>
      </c>
      <c r="C147" s="149" t="s">
        <v>925</v>
      </c>
      <c r="D147" s="149" t="s">
        <v>926</v>
      </c>
      <c r="E147" s="149" t="s">
        <v>927</v>
      </c>
      <c r="F147" s="149" t="s">
        <v>337</v>
      </c>
      <c r="G147" s="149" t="s">
        <v>928</v>
      </c>
      <c r="H147" s="152" t="s">
        <v>327</v>
      </c>
      <c r="I147" s="152" t="s">
        <v>328</v>
      </c>
      <c r="J147" s="152" t="s">
        <v>328</v>
      </c>
      <c r="K147" s="152" t="s">
        <v>745</v>
      </c>
      <c r="L147" s="149" t="s">
        <v>720</v>
      </c>
    </row>
    <row r="148" spans="1:12" s="154" customFormat="1" ht="93.6">
      <c r="A148" s="149">
        <f t="shared" si="2"/>
        <v>145</v>
      </c>
      <c r="B148" s="149" t="s">
        <v>929</v>
      </c>
      <c r="C148" s="149" t="s">
        <v>930</v>
      </c>
      <c r="D148" s="149" t="s">
        <v>931</v>
      </c>
      <c r="E148" s="149" t="s">
        <v>932</v>
      </c>
      <c r="F148" s="149" t="s">
        <v>337</v>
      </c>
      <c r="G148" s="149" t="s">
        <v>933</v>
      </c>
      <c r="H148" s="152" t="s">
        <v>327</v>
      </c>
      <c r="I148" s="152" t="s">
        <v>328</v>
      </c>
      <c r="J148" s="152" t="s">
        <v>328</v>
      </c>
      <c r="K148" s="149" t="s">
        <v>934</v>
      </c>
      <c r="L148" s="149" t="s">
        <v>720</v>
      </c>
    </row>
    <row r="149" spans="1:12" s="154" customFormat="1" ht="112.2" customHeight="1">
      <c r="A149" s="149">
        <f t="shared" si="2"/>
        <v>146</v>
      </c>
      <c r="B149" s="149" t="s">
        <v>935</v>
      </c>
      <c r="C149" s="149" t="s">
        <v>936</v>
      </c>
      <c r="D149" s="149" t="s">
        <v>937</v>
      </c>
      <c r="E149" s="149" t="s">
        <v>938</v>
      </c>
      <c r="F149" s="149" t="s">
        <v>384</v>
      </c>
      <c r="G149" s="149" t="s">
        <v>939</v>
      </c>
      <c r="H149" s="152" t="s">
        <v>327</v>
      </c>
      <c r="I149" s="152" t="s">
        <v>328</v>
      </c>
      <c r="J149" s="152" t="s">
        <v>328</v>
      </c>
      <c r="K149" s="152" t="s">
        <v>820</v>
      </c>
      <c r="L149" s="149" t="s">
        <v>720</v>
      </c>
    </row>
    <row r="150" spans="1:12" s="154" customFormat="1" ht="133.80000000000001" customHeight="1">
      <c r="A150" s="149">
        <f t="shared" si="2"/>
        <v>147</v>
      </c>
      <c r="B150" s="149" t="s">
        <v>940</v>
      </c>
      <c r="C150" s="149" t="s">
        <v>941</v>
      </c>
      <c r="D150" s="149" t="s">
        <v>942</v>
      </c>
      <c r="E150" s="149" t="s">
        <v>943</v>
      </c>
      <c r="F150" s="149" t="s">
        <v>337</v>
      </c>
      <c r="G150" s="149" t="s">
        <v>944</v>
      </c>
      <c r="H150" s="152" t="s">
        <v>327</v>
      </c>
      <c r="I150" s="152" t="s">
        <v>328</v>
      </c>
      <c r="J150" s="152" t="s">
        <v>328</v>
      </c>
      <c r="K150" s="152" t="s">
        <v>945</v>
      </c>
      <c r="L150" s="149" t="s">
        <v>720</v>
      </c>
    </row>
    <row r="151" spans="1:12" s="154" customFormat="1" ht="46.8">
      <c r="A151" s="149">
        <f t="shared" si="2"/>
        <v>148</v>
      </c>
      <c r="B151" s="149" t="s">
        <v>946</v>
      </c>
      <c r="C151" s="149" t="s">
        <v>947</v>
      </c>
      <c r="D151" s="149" t="s">
        <v>948</v>
      </c>
      <c r="E151" s="149" t="s">
        <v>949</v>
      </c>
      <c r="F151" s="149" t="s">
        <v>325</v>
      </c>
      <c r="G151" s="149" t="s">
        <v>950</v>
      </c>
      <c r="H151" s="152" t="s">
        <v>327</v>
      </c>
      <c r="I151" s="152" t="s">
        <v>328</v>
      </c>
      <c r="J151" s="152" t="s">
        <v>328</v>
      </c>
      <c r="K151" s="155" t="s">
        <v>889</v>
      </c>
      <c r="L151" s="149">
        <v>15000</v>
      </c>
    </row>
    <row r="152" spans="1:12" s="154" customFormat="1" ht="163.80000000000001">
      <c r="A152" s="149">
        <f t="shared" si="2"/>
        <v>149</v>
      </c>
      <c r="B152" s="149" t="s">
        <v>843</v>
      </c>
      <c r="C152" s="149" t="s">
        <v>951</v>
      </c>
      <c r="D152" s="149" t="s">
        <v>952</v>
      </c>
      <c r="E152" s="149" t="s">
        <v>953</v>
      </c>
      <c r="F152" s="149" t="s">
        <v>337</v>
      </c>
      <c r="G152" s="149" t="s">
        <v>954</v>
      </c>
      <c r="H152" s="152" t="s">
        <v>327</v>
      </c>
      <c r="I152" s="152" t="s">
        <v>328</v>
      </c>
      <c r="J152" s="152" t="s">
        <v>328</v>
      </c>
      <c r="K152" s="152" t="s">
        <v>955</v>
      </c>
      <c r="L152" s="149" t="s">
        <v>720</v>
      </c>
    </row>
    <row r="153" spans="1:12" s="154" customFormat="1" ht="175.2" customHeight="1">
      <c r="A153" s="149">
        <f t="shared" si="2"/>
        <v>150</v>
      </c>
      <c r="B153" s="149" t="s">
        <v>956</v>
      </c>
      <c r="C153" s="149" t="s">
        <v>957</v>
      </c>
      <c r="D153" s="149" t="s">
        <v>958</v>
      </c>
      <c r="E153" s="149" t="s">
        <v>959</v>
      </c>
      <c r="F153" s="149" t="s">
        <v>337</v>
      </c>
      <c r="G153" s="149" t="s">
        <v>960</v>
      </c>
      <c r="H153" s="152" t="s">
        <v>327</v>
      </c>
      <c r="I153" s="152" t="s">
        <v>328</v>
      </c>
      <c r="J153" s="152" t="s">
        <v>328</v>
      </c>
      <c r="K153" s="152" t="s">
        <v>945</v>
      </c>
      <c r="L153" s="149" t="s">
        <v>720</v>
      </c>
    </row>
    <row r="154" spans="1:12" s="154" customFormat="1" ht="46.8">
      <c r="A154" s="149">
        <f t="shared" si="2"/>
        <v>151</v>
      </c>
      <c r="B154" s="149" t="s">
        <v>781</v>
      </c>
      <c r="C154" s="149" t="s">
        <v>961</v>
      </c>
      <c r="D154" s="149" t="s">
        <v>962</v>
      </c>
      <c r="E154" s="149" t="s">
        <v>963</v>
      </c>
      <c r="F154" s="149" t="s">
        <v>325</v>
      </c>
      <c r="G154" s="149" t="s">
        <v>964</v>
      </c>
      <c r="H154" s="152" t="s">
        <v>327</v>
      </c>
      <c r="I154" s="152" t="s">
        <v>328</v>
      </c>
      <c r="J154" s="152" t="s">
        <v>328</v>
      </c>
      <c r="K154" s="155" t="s">
        <v>889</v>
      </c>
      <c r="L154" s="149" t="s">
        <v>720</v>
      </c>
    </row>
    <row r="155" spans="1:12" s="154" customFormat="1" ht="46.8">
      <c r="A155" s="149">
        <f t="shared" si="2"/>
        <v>152</v>
      </c>
      <c r="B155" s="149" t="s">
        <v>810</v>
      </c>
      <c r="C155" s="149" t="s">
        <v>965</v>
      </c>
      <c r="D155" s="149" t="s">
        <v>966</v>
      </c>
      <c r="E155" s="149" t="s">
        <v>967</v>
      </c>
      <c r="F155" s="149" t="s">
        <v>325</v>
      </c>
      <c r="G155" s="149" t="s">
        <v>968</v>
      </c>
      <c r="H155" s="152" t="s">
        <v>327</v>
      </c>
      <c r="I155" s="152" t="s">
        <v>328</v>
      </c>
      <c r="J155" s="152" t="s">
        <v>328</v>
      </c>
      <c r="K155" s="152" t="s">
        <v>913</v>
      </c>
      <c r="L155" s="149" t="s">
        <v>720</v>
      </c>
    </row>
    <row r="156" spans="1:12" s="154" customFormat="1" ht="117">
      <c r="A156" s="149">
        <f t="shared" si="2"/>
        <v>153</v>
      </c>
      <c r="B156" s="149" t="s">
        <v>764</v>
      </c>
      <c r="C156" s="149" t="s">
        <v>969</v>
      </c>
      <c r="D156" s="149" t="s">
        <v>970</v>
      </c>
      <c r="E156" s="149" t="s">
        <v>971</v>
      </c>
      <c r="F156" s="149" t="s">
        <v>325</v>
      </c>
      <c r="G156" s="149" t="s">
        <v>972</v>
      </c>
      <c r="H156" s="152" t="s">
        <v>327</v>
      </c>
      <c r="I156" s="152" t="s">
        <v>328</v>
      </c>
      <c r="J156" s="152" t="s">
        <v>328</v>
      </c>
      <c r="K156" s="152" t="s">
        <v>973</v>
      </c>
      <c r="L156" s="149" t="s">
        <v>974</v>
      </c>
    </row>
    <row r="157" spans="1:12" s="154" customFormat="1" ht="253.8" customHeight="1">
      <c r="A157" s="149">
        <f t="shared" si="2"/>
        <v>154</v>
      </c>
      <c r="B157" s="149" t="s">
        <v>975</v>
      </c>
      <c r="C157" s="149" t="s">
        <v>976</v>
      </c>
      <c r="D157" s="149" t="s">
        <v>977</v>
      </c>
      <c r="E157" s="149" t="s">
        <v>978</v>
      </c>
      <c r="F157" s="149" t="s">
        <v>337</v>
      </c>
      <c r="G157" s="149" t="s">
        <v>979</v>
      </c>
      <c r="H157" s="152" t="s">
        <v>327</v>
      </c>
      <c r="I157" s="152" t="s">
        <v>328</v>
      </c>
      <c r="J157" s="152" t="s">
        <v>328</v>
      </c>
      <c r="K157" s="152" t="s">
        <v>745</v>
      </c>
      <c r="L157" s="149" t="s">
        <v>720</v>
      </c>
    </row>
    <row r="158" spans="1:12" s="158" customFormat="1" ht="187.2">
      <c r="A158" s="149">
        <f t="shared" si="2"/>
        <v>155</v>
      </c>
      <c r="B158" s="156" t="s">
        <v>980</v>
      </c>
      <c r="C158" s="156" t="s">
        <v>981</v>
      </c>
      <c r="D158" s="156" t="s">
        <v>982</v>
      </c>
      <c r="E158" s="157">
        <v>45756</v>
      </c>
      <c r="F158" s="156" t="s">
        <v>983</v>
      </c>
      <c r="G158" s="156" t="s">
        <v>984</v>
      </c>
      <c r="H158" s="156" t="s">
        <v>985</v>
      </c>
      <c r="I158" s="156" t="s">
        <v>986</v>
      </c>
      <c r="J158" s="156" t="s">
        <v>987</v>
      </c>
      <c r="K158" s="156" t="s">
        <v>988</v>
      </c>
      <c r="L158" s="156"/>
    </row>
    <row r="159" spans="1:12" s="158" customFormat="1" ht="210.6">
      <c r="A159" s="149">
        <f t="shared" si="2"/>
        <v>156</v>
      </c>
      <c r="B159" s="156" t="s">
        <v>989</v>
      </c>
      <c r="C159" s="156" t="s">
        <v>990</v>
      </c>
      <c r="D159" s="156" t="s">
        <v>991</v>
      </c>
      <c r="E159" s="157">
        <v>45774</v>
      </c>
      <c r="F159" s="156" t="s">
        <v>992</v>
      </c>
      <c r="G159" s="156" t="s">
        <v>993</v>
      </c>
      <c r="H159" s="156" t="s">
        <v>994</v>
      </c>
      <c r="I159" s="156" t="s">
        <v>995</v>
      </c>
      <c r="J159" s="156" t="s">
        <v>987</v>
      </c>
      <c r="K159" s="156" t="s">
        <v>996</v>
      </c>
      <c r="L159" s="156">
        <v>30000</v>
      </c>
    </row>
    <row r="160" spans="1:12" s="158" customFormat="1" ht="202.8" customHeight="1">
      <c r="A160" s="149">
        <f t="shared" si="2"/>
        <v>157</v>
      </c>
      <c r="B160" s="156" t="s">
        <v>997</v>
      </c>
      <c r="C160" s="156" t="s">
        <v>998</v>
      </c>
      <c r="D160" s="156" t="s">
        <v>999</v>
      </c>
      <c r="E160" s="157">
        <v>45782</v>
      </c>
      <c r="F160" s="156" t="s">
        <v>992</v>
      </c>
      <c r="G160" s="156" t="s">
        <v>1000</v>
      </c>
      <c r="H160" s="156" t="s">
        <v>1001</v>
      </c>
      <c r="I160" s="156" t="s">
        <v>1002</v>
      </c>
      <c r="J160" s="156" t="s">
        <v>987</v>
      </c>
      <c r="K160" s="156" t="s">
        <v>1003</v>
      </c>
      <c r="L160" s="156">
        <v>37500</v>
      </c>
    </row>
    <row r="161" spans="1:12" s="158" customFormat="1" ht="210.6">
      <c r="A161" s="149">
        <f t="shared" si="2"/>
        <v>158</v>
      </c>
      <c r="B161" s="156" t="s">
        <v>1004</v>
      </c>
      <c r="C161" s="156" t="s">
        <v>1005</v>
      </c>
      <c r="D161" s="156" t="s">
        <v>1006</v>
      </c>
      <c r="E161" s="157">
        <v>45782</v>
      </c>
      <c r="F161" s="156" t="s">
        <v>1007</v>
      </c>
      <c r="G161" s="156" t="s">
        <v>1008</v>
      </c>
      <c r="H161" s="156" t="s">
        <v>1009</v>
      </c>
      <c r="I161" s="156"/>
      <c r="J161" s="156"/>
      <c r="K161" s="156" t="s">
        <v>1010</v>
      </c>
      <c r="L161" s="156"/>
    </row>
    <row r="162" spans="1:12" s="158" customFormat="1" ht="210.6">
      <c r="A162" s="149">
        <f t="shared" si="2"/>
        <v>159</v>
      </c>
      <c r="B162" s="156" t="s">
        <v>980</v>
      </c>
      <c r="C162" s="156" t="s">
        <v>1011</v>
      </c>
      <c r="D162" s="156" t="s">
        <v>1012</v>
      </c>
      <c r="E162" s="157">
        <v>45783</v>
      </c>
      <c r="F162" s="156" t="s">
        <v>992</v>
      </c>
      <c r="G162" s="156" t="s">
        <v>1013</v>
      </c>
      <c r="H162" s="156" t="s">
        <v>1014</v>
      </c>
      <c r="I162" s="156" t="s">
        <v>1015</v>
      </c>
      <c r="J162" s="156" t="s">
        <v>987</v>
      </c>
      <c r="K162" s="156" t="s">
        <v>1016</v>
      </c>
      <c r="L162" s="156">
        <v>30000</v>
      </c>
    </row>
    <row r="163" spans="1:12" s="158" customFormat="1" ht="277.2" customHeight="1">
      <c r="A163" s="149">
        <f t="shared" si="2"/>
        <v>160</v>
      </c>
      <c r="B163" s="156" t="s">
        <v>1017</v>
      </c>
      <c r="C163" s="156" t="s">
        <v>1018</v>
      </c>
      <c r="D163" s="156" t="s">
        <v>1019</v>
      </c>
      <c r="E163" s="157">
        <v>45783</v>
      </c>
      <c r="F163" s="156" t="s">
        <v>1007</v>
      </c>
      <c r="G163" s="156" t="s">
        <v>1020</v>
      </c>
      <c r="H163" s="156" t="s">
        <v>1009</v>
      </c>
      <c r="I163" s="156"/>
      <c r="J163" s="156"/>
      <c r="K163" s="156" t="s">
        <v>1021</v>
      </c>
      <c r="L163" s="156"/>
    </row>
    <row r="164" spans="1:12" s="158" customFormat="1" ht="70.2">
      <c r="A164" s="149">
        <f t="shared" si="2"/>
        <v>161</v>
      </c>
      <c r="B164" s="156" t="s">
        <v>1022</v>
      </c>
      <c r="C164" s="156" t="s">
        <v>1023</v>
      </c>
      <c r="D164" s="156" t="s">
        <v>1024</v>
      </c>
      <c r="E164" s="157">
        <v>45783</v>
      </c>
      <c r="F164" s="156" t="s">
        <v>1007</v>
      </c>
      <c r="G164" s="156" t="s">
        <v>1025</v>
      </c>
      <c r="H164" s="156" t="s">
        <v>1009</v>
      </c>
      <c r="I164" s="156"/>
      <c r="J164" s="156"/>
      <c r="K164" s="156" t="s">
        <v>1026</v>
      </c>
      <c r="L164" s="156"/>
    </row>
    <row r="165" spans="1:12" s="158" customFormat="1" ht="70.2">
      <c r="A165" s="149">
        <f t="shared" si="2"/>
        <v>162</v>
      </c>
      <c r="B165" s="156" t="s">
        <v>1027</v>
      </c>
      <c r="C165" s="156" t="s">
        <v>1028</v>
      </c>
      <c r="D165" s="156" t="s">
        <v>1029</v>
      </c>
      <c r="E165" s="157">
        <v>45783</v>
      </c>
      <c r="F165" s="156" t="s">
        <v>992</v>
      </c>
      <c r="G165" s="156" t="s">
        <v>1030</v>
      </c>
      <c r="H165" s="156" t="s">
        <v>1009</v>
      </c>
      <c r="I165" s="156"/>
      <c r="J165" s="156"/>
      <c r="K165" s="156" t="s">
        <v>1031</v>
      </c>
      <c r="L165" s="156">
        <v>15000</v>
      </c>
    </row>
    <row r="166" spans="1:12" s="158" customFormat="1" ht="210.6">
      <c r="A166" s="149">
        <f t="shared" si="2"/>
        <v>163</v>
      </c>
      <c r="B166" s="156" t="s">
        <v>1032</v>
      </c>
      <c r="C166" s="156" t="s">
        <v>1033</v>
      </c>
      <c r="D166" s="156" t="s">
        <v>1034</v>
      </c>
      <c r="E166" s="157">
        <v>45784</v>
      </c>
      <c r="F166" s="156" t="s">
        <v>992</v>
      </c>
      <c r="G166" s="156" t="s">
        <v>1035</v>
      </c>
      <c r="H166" s="156" t="s">
        <v>1036</v>
      </c>
      <c r="I166" s="156" t="s">
        <v>1037</v>
      </c>
      <c r="J166" s="156" t="s">
        <v>987</v>
      </c>
      <c r="K166" s="156" t="s">
        <v>1038</v>
      </c>
      <c r="L166" s="156"/>
    </row>
    <row r="167" spans="1:12" s="158" customFormat="1" ht="111.6" customHeight="1">
      <c r="A167" s="149">
        <f t="shared" si="2"/>
        <v>164</v>
      </c>
      <c r="B167" s="156" t="s">
        <v>1004</v>
      </c>
      <c r="C167" s="156" t="s">
        <v>1039</v>
      </c>
      <c r="D167" s="156" t="s">
        <v>1040</v>
      </c>
      <c r="E167" s="157">
        <v>45786</v>
      </c>
      <c r="F167" s="156" t="s">
        <v>992</v>
      </c>
      <c r="G167" s="156" t="s">
        <v>1041</v>
      </c>
      <c r="H167" s="156" t="s">
        <v>1009</v>
      </c>
      <c r="I167" s="156"/>
      <c r="J167" s="156"/>
      <c r="K167" s="156" t="s">
        <v>1042</v>
      </c>
      <c r="L167" s="156"/>
    </row>
    <row r="168" spans="1:12" s="158" customFormat="1" ht="70.2">
      <c r="A168" s="149">
        <f t="shared" si="2"/>
        <v>165</v>
      </c>
      <c r="B168" s="156" t="s">
        <v>1043</v>
      </c>
      <c r="C168" s="156" t="s">
        <v>1044</v>
      </c>
      <c r="D168" s="156" t="s">
        <v>1045</v>
      </c>
      <c r="E168" s="157">
        <v>45786</v>
      </c>
      <c r="F168" s="156" t="s">
        <v>992</v>
      </c>
      <c r="G168" s="156" t="s">
        <v>1046</v>
      </c>
      <c r="H168" s="156" t="s">
        <v>1009</v>
      </c>
      <c r="I168" s="156"/>
      <c r="J168" s="156"/>
      <c r="K168" s="156" t="s">
        <v>1042</v>
      </c>
      <c r="L168" s="156">
        <v>15000</v>
      </c>
    </row>
    <row r="169" spans="1:12" s="158" customFormat="1" ht="157.19999999999999" customHeight="1">
      <c r="A169" s="149">
        <f t="shared" si="2"/>
        <v>166</v>
      </c>
      <c r="B169" s="156" t="s">
        <v>1047</v>
      </c>
      <c r="C169" s="156" t="s">
        <v>1048</v>
      </c>
      <c r="D169" s="156" t="s">
        <v>1049</v>
      </c>
      <c r="E169" s="157">
        <v>45786</v>
      </c>
      <c r="F169" s="156" t="s">
        <v>992</v>
      </c>
      <c r="G169" s="156" t="s">
        <v>1050</v>
      </c>
      <c r="H169" s="156" t="s">
        <v>1009</v>
      </c>
      <c r="I169" s="156"/>
      <c r="J169" s="156"/>
      <c r="K169" s="156" t="s">
        <v>1051</v>
      </c>
      <c r="L169" s="156">
        <v>15000</v>
      </c>
    </row>
    <row r="170" spans="1:12" s="158" customFormat="1" ht="117">
      <c r="A170" s="149">
        <f t="shared" si="2"/>
        <v>167</v>
      </c>
      <c r="B170" s="156" t="s">
        <v>1052</v>
      </c>
      <c r="C170" s="156" t="s">
        <v>1053</v>
      </c>
      <c r="D170" s="156" t="s">
        <v>1054</v>
      </c>
      <c r="E170" s="157">
        <v>45788</v>
      </c>
      <c r="F170" s="156" t="s">
        <v>1007</v>
      </c>
      <c r="G170" s="156" t="s">
        <v>1055</v>
      </c>
      <c r="H170" s="156" t="s">
        <v>1009</v>
      </c>
      <c r="I170" s="156"/>
      <c r="J170" s="156"/>
      <c r="K170" s="156" t="s">
        <v>339</v>
      </c>
      <c r="L170" s="156"/>
    </row>
    <row r="171" spans="1:12" s="158" customFormat="1" ht="70.2">
      <c r="A171" s="149">
        <f t="shared" si="2"/>
        <v>168</v>
      </c>
      <c r="B171" s="156" t="s">
        <v>1056</v>
      </c>
      <c r="C171" s="156" t="s">
        <v>1057</v>
      </c>
      <c r="D171" s="156" t="s">
        <v>1058</v>
      </c>
      <c r="E171" s="157">
        <v>45791</v>
      </c>
      <c r="F171" s="156" t="s">
        <v>1007</v>
      </c>
      <c r="G171" s="156" t="s">
        <v>1059</v>
      </c>
      <c r="H171" s="156" t="s">
        <v>1009</v>
      </c>
      <c r="I171" s="156"/>
      <c r="J171" s="156"/>
      <c r="K171" s="156" t="s">
        <v>1060</v>
      </c>
      <c r="L171" s="156"/>
    </row>
    <row r="172" spans="1:12" s="158" customFormat="1" ht="132.6" customHeight="1">
      <c r="A172" s="149">
        <f t="shared" si="2"/>
        <v>169</v>
      </c>
      <c r="B172" s="156" t="s">
        <v>1061</v>
      </c>
      <c r="C172" s="156" t="s">
        <v>1062</v>
      </c>
      <c r="D172" s="156" t="s">
        <v>1063</v>
      </c>
      <c r="E172" s="157">
        <v>45796</v>
      </c>
      <c r="F172" s="156" t="s">
        <v>992</v>
      </c>
      <c r="G172" s="156" t="s">
        <v>1064</v>
      </c>
      <c r="H172" s="156" t="s">
        <v>1009</v>
      </c>
      <c r="I172" s="156"/>
      <c r="J172" s="156"/>
      <c r="K172" s="156" t="s">
        <v>1003</v>
      </c>
      <c r="L172" s="156">
        <v>48000</v>
      </c>
    </row>
    <row r="173" spans="1:12" s="158" customFormat="1" ht="210.6">
      <c r="A173" s="149">
        <f t="shared" si="2"/>
        <v>170</v>
      </c>
      <c r="B173" s="156" t="s">
        <v>1022</v>
      </c>
      <c r="C173" s="156" t="s">
        <v>1065</v>
      </c>
      <c r="D173" s="156" t="s">
        <v>1066</v>
      </c>
      <c r="E173" s="157">
        <v>45804</v>
      </c>
      <c r="F173" s="156" t="s">
        <v>1067</v>
      </c>
      <c r="G173" s="156" t="s">
        <v>1068</v>
      </c>
      <c r="H173" s="156" t="s">
        <v>1009</v>
      </c>
      <c r="I173" s="156"/>
      <c r="J173" s="156"/>
      <c r="K173" s="156" t="s">
        <v>1069</v>
      </c>
      <c r="L173" s="156"/>
    </row>
    <row r="174" spans="1:12" s="158" customFormat="1" ht="70.2">
      <c r="A174" s="149">
        <f t="shared" si="2"/>
        <v>171</v>
      </c>
      <c r="B174" s="156" t="s">
        <v>1070</v>
      </c>
      <c r="C174" s="156" t="s">
        <v>1071</v>
      </c>
      <c r="D174" s="156" t="s">
        <v>1072</v>
      </c>
      <c r="E174" s="157">
        <v>45805</v>
      </c>
      <c r="F174" s="156" t="s">
        <v>992</v>
      </c>
      <c r="G174" s="156" t="s">
        <v>1073</v>
      </c>
      <c r="H174" s="156" t="s">
        <v>1009</v>
      </c>
      <c r="I174" s="156"/>
      <c r="J174" s="156"/>
      <c r="K174" s="156" t="s">
        <v>1074</v>
      </c>
      <c r="L174" s="156"/>
    </row>
    <row r="175" spans="1:12" s="158" customFormat="1" ht="107.4" customHeight="1">
      <c r="A175" s="149">
        <f t="shared" si="2"/>
        <v>172</v>
      </c>
      <c r="B175" s="156" t="s">
        <v>997</v>
      </c>
      <c r="C175" s="156" t="s">
        <v>1075</v>
      </c>
      <c r="D175" s="156" t="s">
        <v>1076</v>
      </c>
      <c r="E175" s="157">
        <v>45806</v>
      </c>
      <c r="F175" s="156" t="s">
        <v>1007</v>
      </c>
      <c r="G175" s="156" t="s">
        <v>1077</v>
      </c>
      <c r="H175" s="156" t="s">
        <v>1009</v>
      </c>
      <c r="I175" s="156"/>
      <c r="J175" s="156"/>
      <c r="K175" s="156" t="s">
        <v>1078</v>
      </c>
      <c r="L175" s="156"/>
    </row>
    <row r="176" spans="1:12" s="158" customFormat="1" ht="117">
      <c r="A176" s="149">
        <f t="shared" si="2"/>
        <v>173</v>
      </c>
      <c r="B176" s="156" t="s">
        <v>1079</v>
      </c>
      <c r="C176" s="156" t="s">
        <v>1080</v>
      </c>
      <c r="D176" s="156" t="s">
        <v>1081</v>
      </c>
      <c r="E176" s="157">
        <v>45818</v>
      </c>
      <c r="F176" s="156" t="s">
        <v>992</v>
      </c>
      <c r="G176" s="156" t="s">
        <v>1082</v>
      </c>
      <c r="H176" s="156" t="s">
        <v>1009</v>
      </c>
      <c r="I176" s="156"/>
      <c r="J176" s="156"/>
      <c r="K176" s="156" t="s">
        <v>1083</v>
      </c>
      <c r="L176" s="156">
        <v>15000</v>
      </c>
    </row>
    <row r="177" spans="1:12" s="158" customFormat="1" ht="140.4">
      <c r="A177" s="149">
        <f t="shared" si="2"/>
        <v>174</v>
      </c>
      <c r="B177" s="156" t="s">
        <v>1084</v>
      </c>
      <c r="C177" s="156" t="s">
        <v>1085</v>
      </c>
      <c r="D177" s="156" t="s">
        <v>1086</v>
      </c>
      <c r="E177" s="157">
        <v>45818</v>
      </c>
      <c r="F177" s="156" t="s">
        <v>992</v>
      </c>
      <c r="G177" s="156" t="s">
        <v>1087</v>
      </c>
      <c r="H177" s="156" t="s">
        <v>1009</v>
      </c>
      <c r="I177" s="156"/>
      <c r="J177" s="156"/>
      <c r="K177" s="156" t="s">
        <v>1088</v>
      </c>
      <c r="L177" s="156"/>
    </row>
    <row r="178" spans="1:12" s="158" customFormat="1" ht="409.6">
      <c r="A178" s="149">
        <f t="shared" si="2"/>
        <v>175</v>
      </c>
      <c r="B178" s="156" t="s">
        <v>1089</v>
      </c>
      <c r="C178" s="156" t="s">
        <v>1090</v>
      </c>
      <c r="D178" s="156" t="s">
        <v>1091</v>
      </c>
      <c r="E178" s="157">
        <v>45825</v>
      </c>
      <c r="F178" s="156" t="s">
        <v>1092</v>
      </c>
      <c r="G178" s="156" t="s">
        <v>1093</v>
      </c>
      <c r="H178" s="156" t="s">
        <v>1009</v>
      </c>
      <c r="I178" s="156"/>
      <c r="J178" s="156"/>
      <c r="K178" s="156" t="s">
        <v>1094</v>
      </c>
      <c r="L178" s="156"/>
    </row>
    <row r="179" spans="1:12" s="158" customFormat="1" ht="70.2">
      <c r="A179" s="149">
        <f t="shared" si="2"/>
        <v>176</v>
      </c>
      <c r="B179" s="156" t="s">
        <v>1022</v>
      </c>
      <c r="C179" s="156" t="s">
        <v>1095</v>
      </c>
      <c r="D179" s="156" t="s">
        <v>1096</v>
      </c>
      <c r="E179" s="157">
        <v>45825</v>
      </c>
      <c r="F179" s="156" t="s">
        <v>992</v>
      </c>
      <c r="G179" s="156" t="s">
        <v>1097</v>
      </c>
      <c r="H179" s="156" t="s">
        <v>1009</v>
      </c>
      <c r="I179" s="156"/>
      <c r="J179" s="156"/>
      <c r="K179" s="156" t="s">
        <v>1098</v>
      </c>
      <c r="L179" s="156"/>
    </row>
    <row r="180" spans="1:12" s="158" customFormat="1" ht="172.2" customHeight="1">
      <c r="A180" s="149">
        <f t="shared" si="2"/>
        <v>177</v>
      </c>
      <c r="B180" s="156" t="s">
        <v>1099</v>
      </c>
      <c r="C180" s="156" t="s">
        <v>1100</v>
      </c>
      <c r="D180" s="156" t="s">
        <v>1101</v>
      </c>
      <c r="E180" s="157">
        <v>45826</v>
      </c>
      <c r="F180" s="156" t="s">
        <v>1007</v>
      </c>
      <c r="G180" s="156" t="s">
        <v>1102</v>
      </c>
      <c r="H180" s="156" t="s">
        <v>1009</v>
      </c>
      <c r="I180" s="156"/>
      <c r="J180" s="156"/>
      <c r="K180" s="156" t="s">
        <v>1103</v>
      </c>
      <c r="L180" s="156">
        <v>100000</v>
      </c>
    </row>
    <row r="181" spans="1:12" s="158" customFormat="1" ht="210.6">
      <c r="A181" s="149">
        <f t="shared" si="2"/>
        <v>178</v>
      </c>
      <c r="B181" s="156" t="s">
        <v>1027</v>
      </c>
      <c r="C181" s="156" t="s">
        <v>1104</v>
      </c>
      <c r="D181" s="156" t="s">
        <v>1105</v>
      </c>
      <c r="E181" s="157">
        <v>45827</v>
      </c>
      <c r="F181" s="156" t="s">
        <v>992</v>
      </c>
      <c r="G181" s="156" t="s">
        <v>1106</v>
      </c>
      <c r="H181" s="156" t="s">
        <v>994</v>
      </c>
      <c r="I181" s="156" t="s">
        <v>1037</v>
      </c>
      <c r="J181" s="156" t="s">
        <v>987</v>
      </c>
      <c r="K181" s="156" t="s">
        <v>339</v>
      </c>
      <c r="L181" s="156">
        <v>15000</v>
      </c>
    </row>
    <row r="182" spans="1:12" s="158" customFormat="1" ht="117">
      <c r="A182" s="149">
        <f t="shared" si="2"/>
        <v>179</v>
      </c>
      <c r="B182" s="156" t="s">
        <v>1079</v>
      </c>
      <c r="C182" s="156" t="s">
        <v>1080</v>
      </c>
      <c r="D182" s="156" t="s">
        <v>1107</v>
      </c>
      <c r="E182" s="157">
        <v>45827</v>
      </c>
      <c r="F182" s="156" t="s">
        <v>992</v>
      </c>
      <c r="G182" s="156" t="s">
        <v>1108</v>
      </c>
      <c r="H182" s="156" t="s">
        <v>1009</v>
      </c>
      <c r="I182" s="156"/>
      <c r="J182" s="156"/>
      <c r="K182" s="156" t="s">
        <v>1109</v>
      </c>
      <c r="L182" s="156">
        <v>45000</v>
      </c>
    </row>
    <row r="183" spans="1:12" s="158" customFormat="1" ht="187.2">
      <c r="A183" s="149">
        <f t="shared" si="2"/>
        <v>180</v>
      </c>
      <c r="B183" s="156" t="s">
        <v>1110</v>
      </c>
      <c r="C183" s="156" t="s">
        <v>1111</v>
      </c>
      <c r="D183" s="156" t="s">
        <v>1112</v>
      </c>
      <c r="E183" s="157">
        <v>45827</v>
      </c>
      <c r="F183" s="156" t="s">
        <v>1007</v>
      </c>
      <c r="G183" s="156" t="s">
        <v>1113</v>
      </c>
      <c r="H183" s="156" t="s">
        <v>1009</v>
      </c>
      <c r="I183" s="156"/>
      <c r="J183" s="156"/>
      <c r="K183" s="156" t="s">
        <v>1114</v>
      </c>
      <c r="L183" s="156"/>
    </row>
    <row r="184" spans="1:12" s="158" customFormat="1" ht="70.2">
      <c r="A184" s="149">
        <f t="shared" si="2"/>
        <v>181</v>
      </c>
      <c r="B184" s="156" t="s">
        <v>997</v>
      </c>
      <c r="C184" s="156" t="s">
        <v>1115</v>
      </c>
      <c r="D184" s="156" t="s">
        <v>1116</v>
      </c>
      <c r="E184" s="157">
        <v>45829</v>
      </c>
      <c r="F184" s="156" t="s">
        <v>1007</v>
      </c>
      <c r="G184" s="156" t="s">
        <v>1117</v>
      </c>
      <c r="H184" s="156" t="s">
        <v>1009</v>
      </c>
      <c r="I184" s="156"/>
      <c r="J184" s="156"/>
      <c r="K184" s="156" t="s">
        <v>1118</v>
      </c>
      <c r="L184" s="156"/>
    </row>
    <row r="185" spans="1:12" s="158" customFormat="1" ht="70.2">
      <c r="A185" s="149">
        <f t="shared" si="2"/>
        <v>182</v>
      </c>
      <c r="B185" s="156" t="s">
        <v>1119</v>
      </c>
      <c r="C185" s="156" t="s">
        <v>1120</v>
      </c>
      <c r="D185" s="156" t="s">
        <v>1121</v>
      </c>
      <c r="E185" s="157">
        <v>45829</v>
      </c>
      <c r="F185" s="156" t="s">
        <v>1092</v>
      </c>
      <c r="G185" s="156" t="s">
        <v>1122</v>
      </c>
      <c r="H185" s="156" t="s">
        <v>1009</v>
      </c>
      <c r="I185" s="156"/>
      <c r="J185" s="156"/>
      <c r="K185" s="156" t="s">
        <v>339</v>
      </c>
      <c r="L185" s="156"/>
    </row>
    <row r="186" spans="1:12" s="158" customFormat="1" ht="93.6">
      <c r="A186" s="149">
        <f t="shared" si="2"/>
        <v>183</v>
      </c>
      <c r="B186" s="156" t="s">
        <v>1022</v>
      </c>
      <c r="C186" s="156" t="s">
        <v>1123</v>
      </c>
      <c r="D186" s="156" t="s">
        <v>1124</v>
      </c>
      <c r="E186" s="157">
        <v>45834</v>
      </c>
      <c r="F186" s="156" t="s">
        <v>1092</v>
      </c>
      <c r="G186" s="156" t="s">
        <v>1125</v>
      </c>
      <c r="H186" s="156" t="s">
        <v>1009</v>
      </c>
      <c r="I186" s="156"/>
      <c r="J186" s="156"/>
      <c r="K186" s="156" t="s">
        <v>1126</v>
      </c>
      <c r="L186" s="156"/>
    </row>
    <row r="187" spans="1:12" s="158" customFormat="1" ht="70.2">
      <c r="A187" s="149">
        <f t="shared" si="2"/>
        <v>184</v>
      </c>
      <c r="B187" s="156" t="s">
        <v>1056</v>
      </c>
      <c r="C187" s="156" t="s">
        <v>1127</v>
      </c>
      <c r="D187" s="156" t="s">
        <v>1128</v>
      </c>
      <c r="E187" s="157">
        <v>45834</v>
      </c>
      <c r="F187" s="156" t="s">
        <v>992</v>
      </c>
      <c r="G187" s="156" t="s">
        <v>1129</v>
      </c>
      <c r="H187" s="156" t="s">
        <v>1009</v>
      </c>
      <c r="I187" s="156"/>
      <c r="J187" s="156"/>
      <c r="K187" s="156" t="s">
        <v>1130</v>
      </c>
      <c r="L187" s="156">
        <v>15000</v>
      </c>
    </row>
    <row r="188" spans="1:12" s="158" customFormat="1" ht="204.6" customHeight="1">
      <c r="A188" s="149">
        <f t="shared" si="2"/>
        <v>185</v>
      </c>
      <c r="B188" s="156" t="s">
        <v>989</v>
      </c>
      <c r="C188" s="156" t="s">
        <v>1131</v>
      </c>
      <c r="D188" s="156" t="s">
        <v>1132</v>
      </c>
      <c r="E188" s="157">
        <v>45835</v>
      </c>
      <c r="F188" s="156" t="s">
        <v>983</v>
      </c>
      <c r="G188" s="156" t="s">
        <v>1133</v>
      </c>
      <c r="H188" s="156" t="s">
        <v>1009</v>
      </c>
      <c r="I188" s="156"/>
      <c r="J188" s="156"/>
      <c r="K188" s="156" t="s">
        <v>339</v>
      </c>
      <c r="L188" s="156"/>
    </row>
    <row r="189" spans="1:12" s="158" customFormat="1" ht="117">
      <c r="A189" s="149">
        <f t="shared" si="2"/>
        <v>186</v>
      </c>
      <c r="B189" s="156" t="s">
        <v>997</v>
      </c>
      <c r="C189" s="156" t="s">
        <v>1134</v>
      </c>
      <c r="D189" s="156" t="s">
        <v>1135</v>
      </c>
      <c r="E189" s="157">
        <v>45836</v>
      </c>
      <c r="F189" s="156" t="s">
        <v>992</v>
      </c>
      <c r="G189" s="156" t="s">
        <v>1136</v>
      </c>
      <c r="H189" s="156" t="s">
        <v>1009</v>
      </c>
      <c r="I189" s="156"/>
      <c r="J189" s="156"/>
      <c r="K189" s="156" t="s">
        <v>1137</v>
      </c>
      <c r="L189" s="156">
        <v>15000</v>
      </c>
    </row>
    <row r="190" spans="1:12" s="158" customFormat="1" ht="93.6">
      <c r="A190" s="149">
        <f t="shared" si="2"/>
        <v>187</v>
      </c>
      <c r="B190" s="156" t="s">
        <v>1032</v>
      </c>
      <c r="C190" s="156" t="s">
        <v>1138</v>
      </c>
      <c r="D190" s="156" t="s">
        <v>1139</v>
      </c>
      <c r="E190" s="157">
        <v>45836</v>
      </c>
      <c r="F190" s="156" t="s">
        <v>1092</v>
      </c>
      <c r="G190" s="156" t="s">
        <v>1140</v>
      </c>
      <c r="H190" s="156" t="s">
        <v>1009</v>
      </c>
      <c r="I190" s="156"/>
      <c r="J190" s="156"/>
      <c r="K190" s="156" t="s">
        <v>339</v>
      </c>
      <c r="L190" s="156"/>
    </row>
    <row r="191" spans="1:12" s="158" customFormat="1" ht="147" customHeight="1">
      <c r="A191" s="149">
        <f t="shared" si="2"/>
        <v>188</v>
      </c>
      <c r="B191" s="156" t="s">
        <v>1032</v>
      </c>
      <c r="C191" s="156" t="s">
        <v>1141</v>
      </c>
      <c r="D191" s="156" t="s">
        <v>1142</v>
      </c>
      <c r="E191" s="157">
        <v>45837</v>
      </c>
      <c r="F191" s="156" t="s">
        <v>992</v>
      </c>
      <c r="G191" s="156" t="s">
        <v>1143</v>
      </c>
      <c r="H191" s="156" t="s">
        <v>1009</v>
      </c>
      <c r="I191" s="156"/>
      <c r="J191" s="156"/>
      <c r="K191" s="156" t="s">
        <v>1144</v>
      </c>
      <c r="L191" s="156">
        <v>15000</v>
      </c>
    </row>
    <row r="192" spans="1:12" s="158" customFormat="1" ht="151.80000000000001" customHeight="1">
      <c r="A192" s="149">
        <f t="shared" si="2"/>
        <v>189</v>
      </c>
      <c r="B192" s="156" t="s">
        <v>980</v>
      </c>
      <c r="C192" s="156" t="s">
        <v>1145</v>
      </c>
      <c r="D192" s="156" t="s">
        <v>1146</v>
      </c>
      <c r="E192" s="157">
        <v>45837</v>
      </c>
      <c r="F192" s="156" t="s">
        <v>992</v>
      </c>
      <c r="G192" s="156" t="s">
        <v>1147</v>
      </c>
      <c r="H192" s="156" t="s">
        <v>1009</v>
      </c>
      <c r="I192" s="156"/>
      <c r="J192" s="156"/>
      <c r="K192" s="156" t="s">
        <v>1148</v>
      </c>
      <c r="L192" s="156">
        <v>15000</v>
      </c>
    </row>
    <row r="193" spans="1:12" s="158" customFormat="1" ht="93.6">
      <c r="A193" s="149">
        <f t="shared" si="2"/>
        <v>190</v>
      </c>
      <c r="B193" s="156" t="s">
        <v>1047</v>
      </c>
      <c r="C193" s="156" t="s">
        <v>1149</v>
      </c>
      <c r="D193" s="156" t="s">
        <v>1150</v>
      </c>
      <c r="E193" s="157">
        <v>45838</v>
      </c>
      <c r="F193" s="156" t="s">
        <v>1007</v>
      </c>
      <c r="G193" s="156" t="s">
        <v>1151</v>
      </c>
      <c r="H193" s="156" t="s">
        <v>1009</v>
      </c>
      <c r="I193" s="156"/>
      <c r="J193" s="156"/>
      <c r="K193" s="156" t="s">
        <v>1152</v>
      </c>
      <c r="L193" s="156"/>
    </row>
    <row r="194" spans="1:12" s="158" customFormat="1" ht="117">
      <c r="A194" s="149">
        <f t="shared" si="2"/>
        <v>191</v>
      </c>
      <c r="B194" s="156" t="s">
        <v>1153</v>
      </c>
      <c r="C194" s="156" t="s">
        <v>1154</v>
      </c>
      <c r="D194" s="156" t="s">
        <v>1155</v>
      </c>
      <c r="E194" s="157" t="s">
        <v>1156</v>
      </c>
      <c r="F194" s="156" t="s">
        <v>1007</v>
      </c>
      <c r="G194" s="156" t="s">
        <v>1157</v>
      </c>
      <c r="H194" s="156" t="s">
        <v>1009</v>
      </c>
      <c r="I194" s="156"/>
      <c r="J194" s="156"/>
      <c r="K194" s="156" t="s">
        <v>1158</v>
      </c>
      <c r="L194" s="156"/>
    </row>
    <row r="195" spans="1:12" s="158" customFormat="1" ht="163.19999999999999" customHeight="1">
      <c r="A195" s="149">
        <f t="shared" si="2"/>
        <v>192</v>
      </c>
      <c r="B195" s="156" t="s">
        <v>1079</v>
      </c>
      <c r="C195" s="156" t="s">
        <v>1159</v>
      </c>
      <c r="D195" s="156" t="s">
        <v>1160</v>
      </c>
      <c r="E195" s="157">
        <v>45839</v>
      </c>
      <c r="F195" s="156" t="s">
        <v>1161</v>
      </c>
      <c r="G195" s="156" t="s">
        <v>1162</v>
      </c>
      <c r="H195" s="156" t="s">
        <v>1009</v>
      </c>
      <c r="I195" s="156"/>
      <c r="J195" s="156"/>
      <c r="K195" s="156" t="s">
        <v>1163</v>
      </c>
      <c r="L195" s="156">
        <v>15000</v>
      </c>
    </row>
    <row r="196" spans="1:12" s="158" customFormat="1" ht="93.6">
      <c r="A196" s="149">
        <f t="shared" si="2"/>
        <v>193</v>
      </c>
      <c r="B196" s="156" t="s">
        <v>1004</v>
      </c>
      <c r="C196" s="156" t="s">
        <v>1039</v>
      </c>
      <c r="D196" s="156" t="s">
        <v>1164</v>
      </c>
      <c r="E196" s="157">
        <v>45840</v>
      </c>
      <c r="F196" s="156" t="s">
        <v>1007</v>
      </c>
      <c r="G196" s="156" t="s">
        <v>1165</v>
      </c>
      <c r="H196" s="156" t="s">
        <v>1009</v>
      </c>
      <c r="I196" s="156"/>
      <c r="J196" s="156"/>
      <c r="K196" s="156" t="s">
        <v>339</v>
      </c>
      <c r="L196" s="156"/>
    </row>
    <row r="197" spans="1:12" s="158" customFormat="1" ht="70.2">
      <c r="A197" s="149">
        <f t="shared" si="2"/>
        <v>194</v>
      </c>
      <c r="B197" s="156" t="s">
        <v>1166</v>
      </c>
      <c r="C197" s="156" t="s">
        <v>1167</v>
      </c>
      <c r="D197" s="156" t="s">
        <v>1168</v>
      </c>
      <c r="E197" s="157">
        <v>45840</v>
      </c>
      <c r="F197" s="156" t="s">
        <v>983</v>
      </c>
      <c r="G197" s="156" t="s">
        <v>1169</v>
      </c>
      <c r="H197" s="156" t="s">
        <v>1009</v>
      </c>
      <c r="I197" s="156"/>
      <c r="J197" s="156"/>
      <c r="K197" s="156" t="s">
        <v>1170</v>
      </c>
      <c r="L197" s="156">
        <v>4300</v>
      </c>
    </row>
    <row r="198" spans="1:12" s="158" customFormat="1" ht="70.2">
      <c r="A198" s="149">
        <f t="shared" ref="A198:A243" si="3">A197+1</f>
        <v>195</v>
      </c>
      <c r="B198" s="156" t="s">
        <v>1027</v>
      </c>
      <c r="C198" s="156" t="s">
        <v>1171</v>
      </c>
      <c r="D198" s="156" t="s">
        <v>1172</v>
      </c>
      <c r="E198" s="157">
        <v>45841</v>
      </c>
      <c r="F198" s="156" t="s">
        <v>992</v>
      </c>
      <c r="G198" s="156" t="s">
        <v>1173</v>
      </c>
      <c r="H198" s="156" t="s">
        <v>1009</v>
      </c>
      <c r="I198" s="156"/>
      <c r="J198" s="156"/>
      <c r="K198" s="156" t="s">
        <v>1174</v>
      </c>
      <c r="L198" s="156">
        <v>15000</v>
      </c>
    </row>
    <row r="199" spans="1:12" s="158" customFormat="1" ht="111" customHeight="1">
      <c r="A199" s="149">
        <f t="shared" si="3"/>
        <v>196</v>
      </c>
      <c r="B199" s="156" t="s">
        <v>1027</v>
      </c>
      <c r="C199" s="156" t="s">
        <v>1175</v>
      </c>
      <c r="D199" s="156" t="s">
        <v>1176</v>
      </c>
      <c r="E199" s="157">
        <v>45842</v>
      </c>
      <c r="F199" s="156" t="s">
        <v>992</v>
      </c>
      <c r="G199" s="156" t="s">
        <v>1177</v>
      </c>
      <c r="H199" s="156" t="s">
        <v>1009</v>
      </c>
      <c r="I199" s="156"/>
      <c r="J199" s="156"/>
      <c r="K199" s="156" t="s">
        <v>1178</v>
      </c>
      <c r="L199" s="156"/>
    </row>
    <row r="200" spans="1:12" s="158" customFormat="1" ht="170.4" customHeight="1">
      <c r="A200" s="149">
        <f t="shared" si="3"/>
        <v>197</v>
      </c>
      <c r="B200" s="156" t="s">
        <v>1056</v>
      </c>
      <c r="C200" s="156" t="s">
        <v>1179</v>
      </c>
      <c r="D200" s="156" t="s">
        <v>1180</v>
      </c>
      <c r="E200" s="157">
        <v>45843</v>
      </c>
      <c r="F200" s="156" t="s">
        <v>1007</v>
      </c>
      <c r="G200" s="156" t="s">
        <v>1181</v>
      </c>
      <c r="H200" s="156" t="s">
        <v>1009</v>
      </c>
      <c r="I200" s="156"/>
      <c r="J200" s="156"/>
      <c r="K200" s="156" t="s">
        <v>1182</v>
      </c>
      <c r="L200" s="156"/>
    </row>
    <row r="201" spans="1:12" s="158" customFormat="1" ht="70.2">
      <c r="A201" s="149">
        <f t="shared" si="3"/>
        <v>198</v>
      </c>
      <c r="B201" s="156" t="s">
        <v>1052</v>
      </c>
      <c r="C201" s="156" t="s">
        <v>1183</v>
      </c>
      <c r="D201" s="156" t="s">
        <v>1184</v>
      </c>
      <c r="E201" s="157">
        <v>45845</v>
      </c>
      <c r="F201" s="156" t="s">
        <v>1007</v>
      </c>
      <c r="G201" s="156" t="s">
        <v>1185</v>
      </c>
      <c r="H201" s="156" t="s">
        <v>1009</v>
      </c>
      <c r="I201" s="156"/>
      <c r="J201" s="156"/>
      <c r="K201" s="156" t="s">
        <v>1186</v>
      </c>
      <c r="L201" s="156"/>
    </row>
    <row r="202" spans="1:12" s="158" customFormat="1" ht="97.2" customHeight="1">
      <c r="A202" s="149">
        <f t="shared" si="3"/>
        <v>199</v>
      </c>
      <c r="B202" s="156" t="s">
        <v>1187</v>
      </c>
      <c r="C202" s="156" t="s">
        <v>1188</v>
      </c>
      <c r="D202" s="156" t="s">
        <v>1189</v>
      </c>
      <c r="E202" s="157">
        <v>45846</v>
      </c>
      <c r="F202" s="156" t="s">
        <v>992</v>
      </c>
      <c r="G202" s="156" t="s">
        <v>1190</v>
      </c>
      <c r="H202" s="156" t="s">
        <v>1009</v>
      </c>
      <c r="I202" s="156"/>
      <c r="J202" s="156"/>
      <c r="K202" s="156" t="s">
        <v>1191</v>
      </c>
      <c r="L202" s="156"/>
    </row>
    <row r="203" spans="1:12" s="158" customFormat="1" ht="234">
      <c r="A203" s="149">
        <f t="shared" si="3"/>
        <v>200</v>
      </c>
      <c r="B203" s="156" t="s">
        <v>1192</v>
      </c>
      <c r="C203" s="156" t="s">
        <v>1057</v>
      </c>
      <c r="D203" s="156" t="s">
        <v>1193</v>
      </c>
      <c r="E203" s="157">
        <v>45847</v>
      </c>
      <c r="F203" s="156" t="s">
        <v>1007</v>
      </c>
      <c r="G203" s="156" t="s">
        <v>1194</v>
      </c>
      <c r="H203" s="156" t="s">
        <v>1009</v>
      </c>
      <c r="I203" s="156"/>
      <c r="J203" s="156"/>
      <c r="K203" s="156" t="s">
        <v>339</v>
      </c>
      <c r="L203" s="156"/>
    </row>
    <row r="204" spans="1:12" s="158" customFormat="1" ht="70.2">
      <c r="A204" s="149">
        <f t="shared" si="3"/>
        <v>201</v>
      </c>
      <c r="B204" s="156" t="s">
        <v>1032</v>
      </c>
      <c r="C204" s="156" t="s">
        <v>1141</v>
      </c>
      <c r="D204" s="156" t="s">
        <v>1195</v>
      </c>
      <c r="E204" s="157">
        <v>45849</v>
      </c>
      <c r="F204" s="156" t="s">
        <v>992</v>
      </c>
      <c r="G204" s="156" t="s">
        <v>1196</v>
      </c>
      <c r="H204" s="156" t="s">
        <v>1009</v>
      </c>
      <c r="I204" s="156"/>
      <c r="J204" s="156"/>
      <c r="K204" s="156" t="s">
        <v>1197</v>
      </c>
      <c r="L204" s="156"/>
    </row>
    <row r="205" spans="1:12" s="158" customFormat="1" ht="117.6" customHeight="1">
      <c r="A205" s="149">
        <f t="shared" si="3"/>
        <v>202</v>
      </c>
      <c r="B205" s="156" t="s">
        <v>1192</v>
      </c>
      <c r="C205" s="156" t="s">
        <v>1057</v>
      </c>
      <c r="D205" s="156" t="s">
        <v>1198</v>
      </c>
      <c r="E205" s="157">
        <v>45849</v>
      </c>
      <c r="F205" s="156" t="s">
        <v>1007</v>
      </c>
      <c r="G205" s="156" t="s">
        <v>1199</v>
      </c>
      <c r="H205" s="156" t="s">
        <v>1009</v>
      </c>
      <c r="I205" s="156"/>
      <c r="J205" s="156"/>
      <c r="K205" s="156" t="s">
        <v>1170</v>
      </c>
      <c r="L205" s="156">
        <v>100000</v>
      </c>
    </row>
    <row r="206" spans="1:12" s="158" customFormat="1" ht="140.4">
      <c r="A206" s="149">
        <f t="shared" si="3"/>
        <v>203</v>
      </c>
      <c r="B206" s="156" t="s">
        <v>1047</v>
      </c>
      <c r="C206" s="156" t="s">
        <v>1200</v>
      </c>
      <c r="D206" s="156" t="s">
        <v>1201</v>
      </c>
      <c r="E206" s="157">
        <v>45852</v>
      </c>
      <c r="F206" s="156" t="s">
        <v>1007</v>
      </c>
      <c r="G206" s="156" t="s">
        <v>1202</v>
      </c>
      <c r="H206" s="156" t="s">
        <v>1009</v>
      </c>
      <c r="I206" s="156"/>
      <c r="J206" s="156"/>
      <c r="K206" s="156" t="s">
        <v>1203</v>
      </c>
      <c r="L206" s="156"/>
    </row>
    <row r="207" spans="1:12" s="158" customFormat="1" ht="70.2">
      <c r="A207" s="149">
        <f t="shared" si="3"/>
        <v>204</v>
      </c>
      <c r="B207" s="156" t="s">
        <v>1084</v>
      </c>
      <c r="C207" s="156" t="s">
        <v>1204</v>
      </c>
      <c r="D207" s="156" t="s">
        <v>1205</v>
      </c>
      <c r="E207" s="157">
        <v>45858</v>
      </c>
      <c r="F207" s="156" t="s">
        <v>992</v>
      </c>
      <c r="G207" s="156" t="s">
        <v>1206</v>
      </c>
      <c r="H207" s="156" t="s">
        <v>1009</v>
      </c>
      <c r="I207" s="156"/>
      <c r="J207" s="156"/>
      <c r="K207" s="156" t="s">
        <v>1207</v>
      </c>
      <c r="L207" s="156">
        <v>15000</v>
      </c>
    </row>
    <row r="208" spans="1:12" s="158" customFormat="1" ht="210.6">
      <c r="A208" s="149">
        <f t="shared" si="3"/>
        <v>205</v>
      </c>
      <c r="B208" s="156" t="s">
        <v>1099</v>
      </c>
      <c r="C208" s="156" t="s">
        <v>1208</v>
      </c>
      <c r="D208" s="156" t="s">
        <v>1209</v>
      </c>
      <c r="E208" s="157">
        <v>45861</v>
      </c>
      <c r="F208" s="156" t="s">
        <v>1007</v>
      </c>
      <c r="G208" s="156" t="s">
        <v>1210</v>
      </c>
      <c r="H208" s="156" t="s">
        <v>1009</v>
      </c>
      <c r="I208" s="156"/>
      <c r="J208" s="156"/>
      <c r="K208" s="156" t="s">
        <v>1211</v>
      </c>
      <c r="L208" s="156"/>
    </row>
    <row r="209" spans="1:12" s="158" customFormat="1" ht="70.2">
      <c r="A209" s="149">
        <f t="shared" si="3"/>
        <v>206</v>
      </c>
      <c r="B209" s="156" t="s">
        <v>1212</v>
      </c>
      <c r="C209" s="156" t="s">
        <v>1213</v>
      </c>
      <c r="D209" s="156" t="s">
        <v>1214</v>
      </c>
      <c r="E209" s="157">
        <v>45861</v>
      </c>
      <c r="F209" s="156" t="s">
        <v>1092</v>
      </c>
      <c r="G209" s="156" t="s">
        <v>1215</v>
      </c>
      <c r="H209" s="156" t="s">
        <v>1009</v>
      </c>
      <c r="I209" s="156"/>
      <c r="J209" s="156"/>
      <c r="K209" s="156" t="s">
        <v>339</v>
      </c>
      <c r="L209" s="156"/>
    </row>
    <row r="210" spans="1:12" s="158" customFormat="1" ht="132" customHeight="1">
      <c r="A210" s="149">
        <f t="shared" si="3"/>
        <v>207</v>
      </c>
      <c r="B210" s="156" t="s">
        <v>1047</v>
      </c>
      <c r="C210" s="156" t="s">
        <v>1216</v>
      </c>
      <c r="D210" s="156" t="s">
        <v>1217</v>
      </c>
      <c r="E210" s="157">
        <v>45863</v>
      </c>
      <c r="F210" s="156" t="s">
        <v>1007</v>
      </c>
      <c r="G210" s="156" t="s">
        <v>1218</v>
      </c>
      <c r="H210" s="156" t="s">
        <v>1009</v>
      </c>
      <c r="I210" s="156"/>
      <c r="J210" s="156"/>
      <c r="K210" s="156" t="s">
        <v>1219</v>
      </c>
      <c r="L210" s="156"/>
    </row>
    <row r="211" spans="1:12" s="158" customFormat="1" ht="242.4" customHeight="1">
      <c r="A211" s="149">
        <f t="shared" si="3"/>
        <v>208</v>
      </c>
      <c r="B211" s="156" t="s">
        <v>1110</v>
      </c>
      <c r="C211" s="156" t="s">
        <v>1183</v>
      </c>
      <c r="D211" s="156" t="s">
        <v>1220</v>
      </c>
      <c r="E211" s="157">
        <v>45866</v>
      </c>
      <c r="F211" s="156" t="s">
        <v>1007</v>
      </c>
      <c r="G211" s="156" t="s">
        <v>1221</v>
      </c>
      <c r="H211" s="156" t="s">
        <v>1009</v>
      </c>
      <c r="I211" s="156"/>
      <c r="J211" s="156"/>
      <c r="K211" s="156" t="s">
        <v>1222</v>
      </c>
      <c r="L211" s="156"/>
    </row>
    <row r="212" spans="1:12" s="158" customFormat="1" ht="70.2">
      <c r="A212" s="149">
        <f t="shared" si="3"/>
        <v>209</v>
      </c>
      <c r="B212" s="156" t="s">
        <v>1110</v>
      </c>
      <c r="C212" s="156" t="s">
        <v>1223</v>
      </c>
      <c r="D212" s="156" t="s">
        <v>1224</v>
      </c>
      <c r="E212" s="157">
        <v>45835</v>
      </c>
      <c r="F212" s="156" t="s">
        <v>1007</v>
      </c>
      <c r="G212" s="156" t="s">
        <v>1225</v>
      </c>
      <c r="H212" s="156" t="s">
        <v>1009</v>
      </c>
      <c r="I212" s="156"/>
      <c r="J212" s="156"/>
      <c r="K212" s="156" t="s">
        <v>1118</v>
      </c>
      <c r="L212" s="156"/>
    </row>
    <row r="213" spans="1:12" s="158" customFormat="1" ht="46.8">
      <c r="A213" s="149">
        <f t="shared" si="3"/>
        <v>210</v>
      </c>
      <c r="B213" s="156" t="s">
        <v>1153</v>
      </c>
      <c r="C213" s="156" t="s">
        <v>1226</v>
      </c>
      <c r="D213" s="156" t="s">
        <v>1227</v>
      </c>
      <c r="E213" s="157">
        <v>45872</v>
      </c>
      <c r="F213" s="156" t="s">
        <v>992</v>
      </c>
      <c r="G213" s="156" t="s">
        <v>1228</v>
      </c>
      <c r="H213" s="156" t="s">
        <v>1009</v>
      </c>
      <c r="I213" s="156"/>
      <c r="J213" s="156"/>
      <c r="K213" s="156" t="s">
        <v>1197</v>
      </c>
      <c r="L213" s="156">
        <v>30000</v>
      </c>
    </row>
    <row r="214" spans="1:12" s="158" customFormat="1" ht="189.6" customHeight="1">
      <c r="A214" s="149">
        <f t="shared" si="3"/>
        <v>211</v>
      </c>
      <c r="B214" s="156" t="s">
        <v>989</v>
      </c>
      <c r="C214" s="156" t="s">
        <v>1229</v>
      </c>
      <c r="D214" s="156" t="s">
        <v>1230</v>
      </c>
      <c r="E214" s="157">
        <v>45872</v>
      </c>
      <c r="F214" s="156" t="s">
        <v>983</v>
      </c>
      <c r="G214" s="156" t="s">
        <v>1231</v>
      </c>
      <c r="H214" s="156" t="s">
        <v>1009</v>
      </c>
      <c r="I214" s="156"/>
      <c r="J214" s="156"/>
      <c r="K214" s="156" t="s">
        <v>339</v>
      </c>
      <c r="L214" s="156"/>
    </row>
    <row r="215" spans="1:12" s="158" customFormat="1" ht="93.6">
      <c r="A215" s="149">
        <f t="shared" si="3"/>
        <v>212</v>
      </c>
      <c r="B215" s="156" t="s">
        <v>1052</v>
      </c>
      <c r="C215" s="156" t="s">
        <v>1053</v>
      </c>
      <c r="D215" s="156" t="s">
        <v>1232</v>
      </c>
      <c r="E215" s="157">
        <v>45882</v>
      </c>
      <c r="F215" s="156" t="s">
        <v>992</v>
      </c>
      <c r="G215" s="156" t="s">
        <v>1233</v>
      </c>
      <c r="H215" s="156" t="s">
        <v>1009</v>
      </c>
      <c r="I215" s="156"/>
      <c r="J215" s="156"/>
      <c r="K215" s="156" t="s">
        <v>1234</v>
      </c>
      <c r="L215" s="156"/>
    </row>
    <row r="216" spans="1:12" s="158" customFormat="1" ht="97.2" customHeight="1">
      <c r="A216" s="149">
        <f t="shared" si="3"/>
        <v>213</v>
      </c>
      <c r="B216" s="156" t="s">
        <v>1056</v>
      </c>
      <c r="C216" s="156" t="s">
        <v>1179</v>
      </c>
      <c r="D216" s="156" t="s">
        <v>1235</v>
      </c>
      <c r="E216" s="157">
        <v>45887</v>
      </c>
      <c r="F216" s="156" t="s">
        <v>983</v>
      </c>
      <c r="G216" s="156" t="s">
        <v>1236</v>
      </c>
      <c r="H216" s="156" t="s">
        <v>1009</v>
      </c>
      <c r="I216" s="156"/>
      <c r="J216" s="156"/>
      <c r="K216" s="156" t="s">
        <v>1237</v>
      </c>
      <c r="L216" s="156"/>
    </row>
    <row r="217" spans="1:12" s="158" customFormat="1" ht="140.4">
      <c r="A217" s="149">
        <f t="shared" si="3"/>
        <v>214</v>
      </c>
      <c r="B217" s="156" t="s">
        <v>1052</v>
      </c>
      <c r="C217" s="156" t="s">
        <v>1238</v>
      </c>
      <c r="D217" s="156" t="s">
        <v>1239</v>
      </c>
      <c r="E217" s="157">
        <v>45889</v>
      </c>
      <c r="F217" s="156" t="s">
        <v>1007</v>
      </c>
      <c r="G217" s="156" t="s">
        <v>1240</v>
      </c>
      <c r="H217" s="156" t="s">
        <v>1009</v>
      </c>
      <c r="I217" s="156"/>
      <c r="J217" s="156"/>
      <c r="K217" s="156" t="s">
        <v>1241</v>
      </c>
      <c r="L217" s="156"/>
    </row>
    <row r="218" spans="1:12" s="158" customFormat="1" ht="117">
      <c r="A218" s="149">
        <f t="shared" si="3"/>
        <v>215</v>
      </c>
      <c r="B218" s="156" t="s">
        <v>1242</v>
      </c>
      <c r="C218" s="156" t="s">
        <v>1243</v>
      </c>
      <c r="D218" s="156" t="s">
        <v>1244</v>
      </c>
      <c r="E218" s="157">
        <v>45891</v>
      </c>
      <c r="F218" s="156" t="s">
        <v>992</v>
      </c>
      <c r="G218" s="156" t="s">
        <v>1245</v>
      </c>
      <c r="H218" s="156" t="s">
        <v>1009</v>
      </c>
      <c r="I218" s="156"/>
      <c r="J218" s="156"/>
      <c r="K218" s="156" t="s">
        <v>1003</v>
      </c>
      <c r="L218" s="156"/>
    </row>
    <row r="219" spans="1:12" s="158" customFormat="1" ht="70.2">
      <c r="A219" s="149">
        <f t="shared" si="3"/>
        <v>216</v>
      </c>
      <c r="B219" s="156" t="s">
        <v>1246</v>
      </c>
      <c r="C219" s="156" t="s">
        <v>1247</v>
      </c>
      <c r="D219" s="156" t="s">
        <v>1248</v>
      </c>
      <c r="E219" s="157">
        <v>45895</v>
      </c>
      <c r="F219" s="156" t="s">
        <v>1007</v>
      </c>
      <c r="G219" s="156" t="s">
        <v>1249</v>
      </c>
      <c r="H219" s="156" t="s">
        <v>1009</v>
      </c>
      <c r="I219" s="156"/>
      <c r="J219" s="156"/>
      <c r="K219" s="156" t="s">
        <v>1250</v>
      </c>
      <c r="L219" s="156"/>
    </row>
    <row r="220" spans="1:12" s="158" customFormat="1" ht="70.2">
      <c r="A220" s="149">
        <f t="shared" si="3"/>
        <v>217</v>
      </c>
      <c r="B220" s="156" t="s">
        <v>1153</v>
      </c>
      <c r="C220" s="156" t="s">
        <v>1154</v>
      </c>
      <c r="D220" s="156" t="s">
        <v>1251</v>
      </c>
      <c r="E220" s="157">
        <v>45896</v>
      </c>
      <c r="F220" s="156" t="s">
        <v>1007</v>
      </c>
      <c r="G220" s="156" t="s">
        <v>1252</v>
      </c>
      <c r="H220" s="156" t="s">
        <v>1009</v>
      </c>
      <c r="I220" s="156"/>
      <c r="J220" s="156"/>
      <c r="K220" s="156" t="s">
        <v>1253</v>
      </c>
      <c r="L220" s="156"/>
    </row>
    <row r="221" spans="1:12" s="158" customFormat="1" ht="140.4">
      <c r="A221" s="149">
        <f t="shared" si="3"/>
        <v>218</v>
      </c>
      <c r="B221" s="156" t="s">
        <v>1047</v>
      </c>
      <c r="C221" s="156" t="s">
        <v>1254</v>
      </c>
      <c r="D221" s="156" t="s">
        <v>1255</v>
      </c>
      <c r="E221" s="157">
        <v>45898</v>
      </c>
      <c r="F221" s="156" t="s">
        <v>1007</v>
      </c>
      <c r="G221" s="156" t="s">
        <v>1256</v>
      </c>
      <c r="H221" s="156" t="s">
        <v>1009</v>
      </c>
      <c r="I221" s="156"/>
      <c r="J221" s="156"/>
      <c r="K221" s="156" t="s">
        <v>1257</v>
      </c>
      <c r="L221" s="156"/>
    </row>
    <row r="222" spans="1:12" s="158" customFormat="1" ht="201.6" customHeight="1">
      <c r="A222" s="149">
        <f t="shared" si="3"/>
        <v>219</v>
      </c>
      <c r="B222" s="156" t="s">
        <v>1258</v>
      </c>
      <c r="C222" s="156" t="s">
        <v>1259</v>
      </c>
      <c r="D222" s="156" t="s">
        <v>1260</v>
      </c>
      <c r="E222" s="157">
        <v>45891</v>
      </c>
      <c r="F222" s="156" t="s">
        <v>1007</v>
      </c>
      <c r="G222" s="156" t="s">
        <v>1261</v>
      </c>
      <c r="H222" s="156" t="s">
        <v>1009</v>
      </c>
      <c r="I222" s="156"/>
      <c r="J222" s="156"/>
      <c r="K222" s="156" t="s">
        <v>1262</v>
      </c>
      <c r="L222" s="156"/>
    </row>
    <row r="223" spans="1:12" s="158" customFormat="1" ht="193.8" customHeight="1">
      <c r="A223" s="149">
        <f t="shared" si="3"/>
        <v>220</v>
      </c>
      <c r="B223" s="156" t="s">
        <v>1043</v>
      </c>
      <c r="C223" s="156" t="s">
        <v>1263</v>
      </c>
      <c r="D223" s="156" t="s">
        <v>1264</v>
      </c>
      <c r="E223" s="157">
        <v>45899</v>
      </c>
      <c r="F223" s="156" t="s">
        <v>1092</v>
      </c>
      <c r="G223" s="156" t="s">
        <v>1265</v>
      </c>
      <c r="H223" s="156" t="s">
        <v>1009</v>
      </c>
      <c r="I223" s="156"/>
      <c r="J223" s="156"/>
      <c r="K223" s="156" t="s">
        <v>1266</v>
      </c>
      <c r="L223" s="156"/>
    </row>
    <row r="224" spans="1:12" s="158" customFormat="1" ht="117">
      <c r="A224" s="149">
        <f t="shared" si="3"/>
        <v>221</v>
      </c>
      <c r="B224" s="156" t="s">
        <v>1084</v>
      </c>
      <c r="C224" s="156" t="s">
        <v>1267</v>
      </c>
      <c r="D224" s="156" t="s">
        <v>1268</v>
      </c>
      <c r="E224" s="157">
        <v>45901</v>
      </c>
      <c r="F224" s="156" t="s">
        <v>992</v>
      </c>
      <c r="G224" s="156" t="s">
        <v>1269</v>
      </c>
      <c r="H224" s="156" t="s">
        <v>1009</v>
      </c>
      <c r="I224" s="156"/>
      <c r="J224" s="156"/>
      <c r="K224" s="156" t="s">
        <v>1270</v>
      </c>
      <c r="L224" s="156"/>
    </row>
    <row r="225" spans="1:12" s="158" customFormat="1" ht="117">
      <c r="A225" s="149">
        <f t="shared" si="3"/>
        <v>222</v>
      </c>
      <c r="B225" s="156" t="s">
        <v>997</v>
      </c>
      <c r="C225" s="156" t="s">
        <v>1271</v>
      </c>
      <c r="D225" s="156" t="s">
        <v>1272</v>
      </c>
      <c r="E225" s="157">
        <v>45901</v>
      </c>
      <c r="F225" s="156" t="s">
        <v>1007</v>
      </c>
      <c r="G225" s="156" t="s">
        <v>1273</v>
      </c>
      <c r="H225" s="156" t="s">
        <v>1009</v>
      </c>
      <c r="I225" s="156"/>
      <c r="J225" s="156"/>
      <c r="K225" s="156" t="s">
        <v>339</v>
      </c>
      <c r="L225" s="156"/>
    </row>
    <row r="226" spans="1:12" s="158" customFormat="1" ht="148.80000000000001" customHeight="1">
      <c r="A226" s="149">
        <f t="shared" si="3"/>
        <v>223</v>
      </c>
      <c r="B226" s="156" t="s">
        <v>1274</v>
      </c>
      <c r="C226" s="156" t="s">
        <v>1275</v>
      </c>
      <c r="D226" s="156" t="s">
        <v>1276</v>
      </c>
      <c r="E226" s="157">
        <v>45901</v>
      </c>
      <c r="F226" s="156" t="s">
        <v>992</v>
      </c>
      <c r="G226" s="156" t="s">
        <v>1277</v>
      </c>
      <c r="H226" s="156" t="s">
        <v>1009</v>
      </c>
      <c r="I226" s="156"/>
      <c r="J226" s="156"/>
      <c r="K226" s="156" t="s">
        <v>1170</v>
      </c>
      <c r="L226" s="156"/>
    </row>
    <row r="227" spans="1:12" s="158" customFormat="1" ht="147" customHeight="1">
      <c r="A227" s="149">
        <f t="shared" si="3"/>
        <v>224</v>
      </c>
      <c r="B227" s="156" t="s">
        <v>1278</v>
      </c>
      <c r="C227" s="156" t="s">
        <v>1279</v>
      </c>
      <c r="D227" s="156" t="s">
        <v>1280</v>
      </c>
      <c r="E227" s="157">
        <v>45903</v>
      </c>
      <c r="F227" s="156" t="s">
        <v>1007</v>
      </c>
      <c r="G227" s="156" t="s">
        <v>1281</v>
      </c>
      <c r="H227" s="156" t="s">
        <v>1009</v>
      </c>
      <c r="I227" s="156"/>
      <c r="J227" s="156"/>
      <c r="K227" s="156" t="s">
        <v>339</v>
      </c>
      <c r="L227" s="156"/>
    </row>
    <row r="228" spans="1:12" s="158" customFormat="1" ht="140.4">
      <c r="A228" s="149">
        <f t="shared" si="3"/>
        <v>225</v>
      </c>
      <c r="B228" s="156" t="s">
        <v>989</v>
      </c>
      <c r="C228" s="156" t="s">
        <v>1282</v>
      </c>
      <c r="D228" s="156" t="s">
        <v>1283</v>
      </c>
      <c r="E228" s="157">
        <v>45906</v>
      </c>
      <c r="F228" s="156" t="s">
        <v>992</v>
      </c>
      <c r="G228" s="156" t="s">
        <v>1284</v>
      </c>
      <c r="H228" s="156" t="s">
        <v>1009</v>
      </c>
      <c r="I228" s="156"/>
      <c r="J228" s="156"/>
      <c r="K228" s="156" t="s">
        <v>1285</v>
      </c>
      <c r="L228" s="156"/>
    </row>
    <row r="229" spans="1:12" s="158" customFormat="1" ht="259.2" customHeight="1">
      <c r="A229" s="149">
        <f t="shared" si="3"/>
        <v>226</v>
      </c>
      <c r="B229" s="156" t="s">
        <v>1004</v>
      </c>
      <c r="C229" s="156" t="s">
        <v>1286</v>
      </c>
      <c r="D229" s="156" t="s">
        <v>1287</v>
      </c>
      <c r="E229" s="157">
        <v>45906</v>
      </c>
      <c r="F229" s="156" t="s">
        <v>1007</v>
      </c>
      <c r="G229" s="156" t="s">
        <v>1288</v>
      </c>
      <c r="H229" s="156" t="s">
        <v>1009</v>
      </c>
      <c r="I229" s="156"/>
      <c r="J229" s="156"/>
      <c r="K229" s="156" t="s">
        <v>339</v>
      </c>
      <c r="L229" s="156"/>
    </row>
    <row r="230" spans="1:12" s="158" customFormat="1" ht="276" customHeight="1">
      <c r="A230" s="149">
        <f t="shared" si="3"/>
        <v>227</v>
      </c>
      <c r="B230" s="156" t="s">
        <v>1061</v>
      </c>
      <c r="C230" s="156" t="s">
        <v>1289</v>
      </c>
      <c r="D230" s="156" t="s">
        <v>1290</v>
      </c>
      <c r="E230" s="157">
        <v>45909</v>
      </c>
      <c r="F230" s="156" t="s">
        <v>1092</v>
      </c>
      <c r="G230" s="156" t="s">
        <v>1291</v>
      </c>
      <c r="H230" s="156" t="s">
        <v>1009</v>
      </c>
      <c r="I230" s="156"/>
      <c r="J230" s="156"/>
      <c r="K230" s="156" t="s">
        <v>1292</v>
      </c>
      <c r="L230" s="156"/>
    </row>
    <row r="231" spans="1:12" s="158" customFormat="1" ht="117">
      <c r="A231" s="149">
        <f t="shared" si="3"/>
        <v>228</v>
      </c>
      <c r="B231" s="156" t="s">
        <v>1293</v>
      </c>
      <c r="C231" s="156" t="s">
        <v>1294</v>
      </c>
      <c r="D231" s="156" t="s">
        <v>1295</v>
      </c>
      <c r="E231" s="157">
        <v>45910</v>
      </c>
      <c r="F231" s="156" t="s">
        <v>1092</v>
      </c>
      <c r="G231" s="156" t="s">
        <v>1296</v>
      </c>
      <c r="H231" s="156" t="s">
        <v>1009</v>
      </c>
      <c r="I231" s="156"/>
      <c r="J231" s="156"/>
      <c r="K231" s="156" t="s">
        <v>1297</v>
      </c>
      <c r="L231" s="156"/>
    </row>
    <row r="232" spans="1:12" s="158" customFormat="1" ht="178.2" customHeight="1">
      <c r="A232" s="149">
        <f t="shared" si="3"/>
        <v>229</v>
      </c>
      <c r="B232" s="156" t="s">
        <v>1298</v>
      </c>
      <c r="C232" s="156" t="s">
        <v>1299</v>
      </c>
      <c r="D232" s="156" t="s">
        <v>1300</v>
      </c>
      <c r="E232" s="157">
        <v>45910</v>
      </c>
      <c r="F232" s="156" t="s">
        <v>1007</v>
      </c>
      <c r="G232" s="156" t="s">
        <v>1301</v>
      </c>
      <c r="H232" s="156" t="s">
        <v>1009</v>
      </c>
      <c r="I232" s="156"/>
      <c r="J232" s="156"/>
      <c r="K232" s="156" t="s">
        <v>339</v>
      </c>
      <c r="L232" s="156"/>
    </row>
    <row r="233" spans="1:12" s="158" customFormat="1" ht="123.6" customHeight="1">
      <c r="A233" s="149">
        <f t="shared" si="3"/>
        <v>230</v>
      </c>
      <c r="B233" s="156" t="s">
        <v>1298</v>
      </c>
      <c r="C233" s="156" t="s">
        <v>1299</v>
      </c>
      <c r="D233" s="156" t="s">
        <v>1302</v>
      </c>
      <c r="E233" s="157">
        <v>45783</v>
      </c>
      <c r="F233" s="156" t="s">
        <v>992</v>
      </c>
      <c r="G233" s="156" t="s">
        <v>1303</v>
      </c>
      <c r="H233" s="156" t="s">
        <v>1009</v>
      </c>
      <c r="I233" s="156"/>
      <c r="J233" s="156"/>
      <c r="K233" s="156" t="s">
        <v>1304</v>
      </c>
      <c r="L233" s="156">
        <v>18750</v>
      </c>
    </row>
    <row r="234" spans="1:12" s="158" customFormat="1" ht="113.4" customHeight="1">
      <c r="A234" s="149">
        <f t="shared" si="3"/>
        <v>231</v>
      </c>
      <c r="B234" s="156" t="s">
        <v>997</v>
      </c>
      <c r="C234" s="156" t="s">
        <v>1305</v>
      </c>
      <c r="D234" s="156" t="s">
        <v>1306</v>
      </c>
      <c r="E234" s="157">
        <v>45910</v>
      </c>
      <c r="F234" s="156" t="s">
        <v>1007</v>
      </c>
      <c r="G234" s="156" t="s">
        <v>1307</v>
      </c>
      <c r="H234" s="156" t="s">
        <v>1009</v>
      </c>
      <c r="I234" s="156"/>
      <c r="J234" s="156"/>
      <c r="K234" s="156" t="s">
        <v>339</v>
      </c>
      <c r="L234" s="156"/>
    </row>
    <row r="235" spans="1:12" s="158" customFormat="1" ht="93.6">
      <c r="A235" s="149">
        <f t="shared" si="3"/>
        <v>232</v>
      </c>
      <c r="B235" s="156" t="s">
        <v>1308</v>
      </c>
      <c r="C235" s="156" t="s">
        <v>1309</v>
      </c>
      <c r="D235" s="156" t="s">
        <v>1310</v>
      </c>
      <c r="E235" s="157">
        <v>45911</v>
      </c>
      <c r="F235" s="156" t="s">
        <v>1092</v>
      </c>
      <c r="G235" s="156" t="s">
        <v>1311</v>
      </c>
      <c r="H235" s="156" t="s">
        <v>1009</v>
      </c>
      <c r="I235" s="156"/>
      <c r="J235" s="156"/>
      <c r="K235" s="156" t="s">
        <v>1312</v>
      </c>
      <c r="L235" s="156"/>
    </row>
    <row r="236" spans="1:12" s="158" customFormat="1" ht="100.2" customHeight="1">
      <c r="A236" s="149">
        <f t="shared" si="3"/>
        <v>233</v>
      </c>
      <c r="B236" s="156" t="s">
        <v>997</v>
      </c>
      <c r="C236" s="156" t="s">
        <v>1305</v>
      </c>
      <c r="D236" s="156" t="s">
        <v>1313</v>
      </c>
      <c r="E236" s="157">
        <v>45911</v>
      </c>
      <c r="F236" s="156" t="s">
        <v>1007</v>
      </c>
      <c r="G236" s="156" t="s">
        <v>1314</v>
      </c>
      <c r="H236" s="156" t="s">
        <v>1009</v>
      </c>
      <c r="I236" s="156"/>
      <c r="J236" s="156"/>
      <c r="K236" s="156" t="s">
        <v>339</v>
      </c>
      <c r="L236" s="156"/>
    </row>
    <row r="237" spans="1:12" s="158" customFormat="1" ht="257.39999999999998">
      <c r="A237" s="149">
        <f t="shared" si="3"/>
        <v>234</v>
      </c>
      <c r="B237" s="156" t="s">
        <v>1079</v>
      </c>
      <c r="C237" s="156" t="s">
        <v>1315</v>
      </c>
      <c r="D237" s="156" t="s">
        <v>1316</v>
      </c>
      <c r="E237" s="157">
        <v>45914</v>
      </c>
      <c r="F237" s="156" t="s">
        <v>1317</v>
      </c>
      <c r="G237" s="156" t="s">
        <v>1318</v>
      </c>
      <c r="H237" s="156" t="s">
        <v>1009</v>
      </c>
      <c r="I237" s="156"/>
      <c r="J237" s="156"/>
      <c r="K237" s="156" t="s">
        <v>339</v>
      </c>
      <c r="L237" s="156"/>
    </row>
    <row r="238" spans="1:12" s="158" customFormat="1" ht="70.2">
      <c r="A238" s="149">
        <f t="shared" si="3"/>
        <v>235</v>
      </c>
      <c r="B238" s="156" t="s">
        <v>1246</v>
      </c>
      <c r="C238" s="156" t="s">
        <v>1319</v>
      </c>
      <c r="D238" s="156" t="s">
        <v>1320</v>
      </c>
      <c r="E238" s="157">
        <v>45914</v>
      </c>
      <c r="F238" s="156" t="s">
        <v>992</v>
      </c>
      <c r="G238" s="156" t="s">
        <v>1321</v>
      </c>
      <c r="H238" s="156" t="s">
        <v>1009</v>
      </c>
      <c r="I238" s="156"/>
      <c r="J238" s="156"/>
      <c r="K238" s="156" t="s">
        <v>1322</v>
      </c>
      <c r="L238" s="156"/>
    </row>
    <row r="239" spans="1:12" s="158" customFormat="1" ht="204" customHeight="1">
      <c r="A239" s="149">
        <f t="shared" si="3"/>
        <v>236</v>
      </c>
      <c r="B239" s="156" t="s">
        <v>1056</v>
      </c>
      <c r="C239" s="156" t="s">
        <v>1323</v>
      </c>
      <c r="D239" s="156" t="s">
        <v>1324</v>
      </c>
      <c r="E239" s="157">
        <v>45916</v>
      </c>
      <c r="F239" s="156" t="s">
        <v>1325</v>
      </c>
      <c r="G239" s="156" t="s">
        <v>1326</v>
      </c>
      <c r="H239" s="156" t="s">
        <v>1009</v>
      </c>
      <c r="I239" s="156"/>
      <c r="J239" s="156"/>
      <c r="K239" s="156" t="s">
        <v>1003</v>
      </c>
      <c r="L239" s="156"/>
    </row>
    <row r="240" spans="1:12" s="158" customFormat="1" ht="97.2" customHeight="1">
      <c r="A240" s="149">
        <f t="shared" si="3"/>
        <v>237</v>
      </c>
      <c r="B240" s="156" t="s">
        <v>1119</v>
      </c>
      <c r="C240" s="156" t="s">
        <v>1120</v>
      </c>
      <c r="D240" s="156" t="s">
        <v>1276</v>
      </c>
      <c r="E240" s="157">
        <v>45917</v>
      </c>
      <c r="F240" s="156" t="s">
        <v>992</v>
      </c>
      <c r="G240" s="156" t="s">
        <v>1327</v>
      </c>
      <c r="H240" s="156" t="s">
        <v>1009</v>
      </c>
      <c r="I240" s="156"/>
      <c r="J240" s="156"/>
      <c r="K240" s="156" t="s">
        <v>1003</v>
      </c>
      <c r="L240" s="156"/>
    </row>
    <row r="241" spans="1:12" s="158" customFormat="1" ht="243.6" customHeight="1">
      <c r="A241" s="149">
        <f t="shared" si="3"/>
        <v>238</v>
      </c>
      <c r="B241" s="156" t="s">
        <v>1328</v>
      </c>
      <c r="C241" s="156" t="s">
        <v>1329</v>
      </c>
      <c r="D241" s="156" t="s">
        <v>1330</v>
      </c>
      <c r="E241" s="157">
        <v>45918</v>
      </c>
      <c r="F241" s="156" t="s">
        <v>1092</v>
      </c>
      <c r="G241" s="156" t="s">
        <v>1331</v>
      </c>
      <c r="H241" s="156" t="s">
        <v>1009</v>
      </c>
      <c r="I241" s="156"/>
      <c r="J241" s="156"/>
      <c r="K241" s="156" t="s">
        <v>1332</v>
      </c>
      <c r="L241" s="156"/>
    </row>
    <row r="242" spans="1:12" s="158" customFormat="1" ht="116.4" customHeight="1">
      <c r="A242" s="149">
        <f t="shared" si="3"/>
        <v>239</v>
      </c>
      <c r="B242" s="156" t="s">
        <v>989</v>
      </c>
      <c r="C242" s="156" t="s">
        <v>1333</v>
      </c>
      <c r="D242" s="156" t="s">
        <v>1334</v>
      </c>
      <c r="E242" s="157">
        <v>45921</v>
      </c>
      <c r="F242" s="156" t="s">
        <v>992</v>
      </c>
      <c r="G242" s="156" t="s">
        <v>1335</v>
      </c>
      <c r="H242" s="156" t="s">
        <v>1009</v>
      </c>
      <c r="I242" s="156"/>
      <c r="J242" s="156"/>
      <c r="K242" s="156" t="s">
        <v>1336</v>
      </c>
      <c r="L242" s="156"/>
    </row>
    <row r="243" spans="1:12" s="158" customFormat="1" ht="117">
      <c r="A243" s="149">
        <f t="shared" si="3"/>
        <v>240</v>
      </c>
      <c r="B243" s="156" t="s">
        <v>989</v>
      </c>
      <c r="C243" s="156" t="s">
        <v>1131</v>
      </c>
      <c r="D243" s="156" t="s">
        <v>1337</v>
      </c>
      <c r="E243" s="157">
        <v>45926</v>
      </c>
      <c r="F243" s="156" t="s">
        <v>983</v>
      </c>
      <c r="G243" s="156" t="s">
        <v>1338</v>
      </c>
      <c r="H243" s="156" t="s">
        <v>1009</v>
      </c>
      <c r="I243" s="156"/>
      <c r="J243" s="156"/>
      <c r="K243" s="156" t="s">
        <v>1339</v>
      </c>
      <c r="L243" s="156"/>
    </row>
  </sheetData>
  <mergeCells count="1">
    <mergeCell ref="A1:L1"/>
  </mergeCells>
  <hyperlinks>
    <hyperlink ref="G132" r:id="rId1" display="http://4.7.2025.as/"/>
  </hyperlinks>
  <printOptions horizontalCentered="1" verticalCentered="1"/>
  <pageMargins left="0.31496062992125984" right="0.31496062992125984" top="0.35433070866141736" bottom="0.35433070866141736" header="0.31496062992125984" footer="0.31496062992125984"/>
  <pageSetup paperSize="9" scale="32" orientation="landscape" r:id="rId2"/>
  <rowBreaks count="3" manualBreakCount="3">
    <brk id="14" max="11" man="1"/>
    <brk id="23" max="11" man="1"/>
    <brk id="167"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319"/>
  <sheetViews>
    <sheetView view="pageBreakPreview" topLeftCell="A34" zoomScale="85" zoomScaleSheetLayoutView="85" workbookViewId="0">
      <selection activeCell="B48" sqref="B48:H48"/>
    </sheetView>
  </sheetViews>
  <sheetFormatPr defaultRowHeight="13.2"/>
  <cols>
    <col min="2" max="2" width="15" customWidth="1"/>
    <col min="3" max="3" width="15.33203125" customWidth="1"/>
    <col min="4" max="4" width="17.77734375" customWidth="1"/>
    <col min="5" max="5" width="14.21875" customWidth="1"/>
    <col min="6" max="6" width="10.6640625" customWidth="1"/>
    <col min="7" max="7" width="12" customWidth="1"/>
    <col min="8" max="8" width="15.109375" customWidth="1"/>
    <col min="9" max="9" width="45.6640625" customWidth="1"/>
  </cols>
  <sheetData>
    <row r="1" spans="1:29" ht="24.6">
      <c r="A1" s="175" t="s">
        <v>87</v>
      </c>
      <c r="B1" s="176"/>
      <c r="C1" s="176"/>
      <c r="D1" s="176"/>
      <c r="E1" s="176"/>
      <c r="F1" s="176"/>
      <c r="G1" s="176"/>
      <c r="H1" s="176"/>
      <c r="I1" s="177"/>
      <c r="J1" s="1"/>
      <c r="K1" s="1"/>
      <c r="L1" s="1"/>
      <c r="M1" s="1"/>
      <c r="N1" s="1"/>
      <c r="O1" s="1"/>
      <c r="P1" s="1"/>
      <c r="Q1" s="1"/>
      <c r="R1" s="1"/>
      <c r="S1" s="1"/>
      <c r="T1" s="1"/>
      <c r="U1" s="1"/>
      <c r="V1" s="1"/>
      <c r="W1" s="1"/>
      <c r="X1" s="1"/>
      <c r="Y1" s="1"/>
      <c r="Z1" s="1"/>
      <c r="AA1" s="1"/>
      <c r="AB1" s="1"/>
      <c r="AC1" s="1"/>
    </row>
    <row r="2" spans="1:29" ht="16.8">
      <c r="A2" s="178" t="s">
        <v>1340</v>
      </c>
      <c r="B2" s="179"/>
      <c r="C2" s="179"/>
      <c r="D2" s="179"/>
      <c r="E2" s="179"/>
      <c r="F2" s="179"/>
      <c r="G2" s="179"/>
      <c r="H2" s="179"/>
      <c r="I2" s="180"/>
      <c r="J2" s="1"/>
      <c r="K2" s="1"/>
      <c r="L2" s="1"/>
      <c r="M2" s="1"/>
      <c r="N2" s="1"/>
      <c r="O2" s="1"/>
      <c r="P2" s="1"/>
      <c r="Q2" s="1"/>
      <c r="R2" s="1"/>
      <c r="S2" s="1"/>
      <c r="T2" s="1"/>
      <c r="U2" s="1"/>
      <c r="V2" s="1"/>
      <c r="W2" s="1"/>
      <c r="X2" s="1"/>
      <c r="Y2" s="1"/>
      <c r="Z2" s="1"/>
      <c r="AA2" s="1"/>
      <c r="AB2" s="1"/>
      <c r="AC2" s="1"/>
    </row>
    <row r="3" spans="1:29" ht="16.8">
      <c r="A3" s="178" t="s">
        <v>16</v>
      </c>
      <c r="B3" s="179"/>
      <c r="C3" s="179"/>
      <c r="D3" s="179"/>
      <c r="E3" s="179"/>
      <c r="F3" s="179"/>
      <c r="G3" s="179"/>
      <c r="H3" s="179"/>
      <c r="I3" s="180"/>
      <c r="J3" s="1"/>
      <c r="K3" s="1"/>
      <c r="L3" s="1"/>
      <c r="M3" s="1"/>
      <c r="N3" s="1"/>
      <c r="O3" s="1"/>
      <c r="P3" s="1"/>
      <c r="Q3" s="1"/>
      <c r="R3" s="1"/>
      <c r="S3" s="1"/>
      <c r="T3" s="1"/>
      <c r="U3" s="1"/>
      <c r="V3" s="1"/>
      <c r="W3" s="1"/>
      <c r="X3" s="1"/>
      <c r="Y3" s="1"/>
      <c r="Z3" s="1"/>
      <c r="AA3" s="1"/>
      <c r="AB3" s="1"/>
      <c r="AC3" s="1"/>
    </row>
    <row r="4" spans="1:29" ht="16.8">
      <c r="A4" s="181" t="s">
        <v>74</v>
      </c>
      <c r="B4" s="182"/>
      <c r="C4" s="182"/>
      <c r="D4" s="182"/>
      <c r="E4" s="182"/>
      <c r="F4" s="182"/>
      <c r="G4" s="182"/>
      <c r="H4" s="182"/>
      <c r="I4" s="183"/>
      <c r="J4" s="1"/>
      <c r="K4" s="1"/>
      <c r="L4" s="1"/>
      <c r="M4" s="1"/>
      <c r="N4" s="1"/>
      <c r="O4" s="1"/>
      <c r="P4" s="1"/>
      <c r="Q4" s="1"/>
      <c r="R4" s="1"/>
      <c r="S4" s="1"/>
      <c r="T4" s="1"/>
      <c r="U4" s="1"/>
      <c r="V4" s="1"/>
      <c r="W4" s="1"/>
      <c r="X4" s="1"/>
      <c r="Y4" s="1"/>
      <c r="Z4" s="1"/>
      <c r="AA4" s="1"/>
      <c r="AB4" s="1"/>
      <c r="AC4" s="1"/>
    </row>
    <row r="5" spans="1:29" ht="16.8">
      <c r="A5" s="178" t="s">
        <v>85</v>
      </c>
      <c r="B5" s="179"/>
      <c r="C5" s="179"/>
      <c r="D5" s="179"/>
      <c r="E5" s="179"/>
      <c r="F5" s="179"/>
      <c r="G5" s="179"/>
      <c r="H5" s="179"/>
      <c r="I5" s="180"/>
      <c r="J5" s="1"/>
      <c r="K5" s="1"/>
      <c r="L5" s="1"/>
      <c r="M5" s="1"/>
      <c r="N5" s="1"/>
      <c r="O5" s="1"/>
      <c r="P5" s="1"/>
      <c r="Q5" s="1"/>
      <c r="R5" s="1"/>
      <c r="S5" s="1"/>
      <c r="T5" s="1"/>
      <c r="U5" s="1"/>
      <c r="V5" s="1"/>
      <c r="W5" s="1"/>
      <c r="X5" s="1"/>
      <c r="Y5" s="1"/>
      <c r="Z5" s="1"/>
      <c r="AA5" s="1"/>
    </row>
    <row r="6" spans="1:29" ht="62.4" customHeight="1">
      <c r="A6" s="167" t="s">
        <v>10</v>
      </c>
      <c r="B6" s="168" t="s">
        <v>273</v>
      </c>
      <c r="C6" s="168" t="s">
        <v>67</v>
      </c>
      <c r="D6" s="185" t="s">
        <v>11</v>
      </c>
      <c r="E6" s="185" t="s">
        <v>12</v>
      </c>
      <c r="F6" s="185"/>
      <c r="G6" s="185"/>
      <c r="H6" s="168" t="s">
        <v>15</v>
      </c>
      <c r="I6" s="184" t="s">
        <v>152</v>
      </c>
      <c r="J6" s="1"/>
      <c r="K6" s="1"/>
      <c r="L6" s="1"/>
      <c r="M6" s="1"/>
      <c r="N6" s="1"/>
      <c r="O6" s="1"/>
      <c r="P6" s="1"/>
      <c r="Q6" s="1"/>
      <c r="R6" s="1"/>
      <c r="S6" s="1"/>
      <c r="T6" s="1"/>
      <c r="U6" s="1"/>
      <c r="V6" s="1"/>
      <c r="W6" s="1"/>
      <c r="X6" s="1"/>
      <c r="Y6" s="1"/>
      <c r="Z6" s="1"/>
      <c r="AA6" s="1"/>
    </row>
    <row r="7" spans="1:29" s="10" customFormat="1" ht="52.2">
      <c r="A7" s="167"/>
      <c r="B7" s="168"/>
      <c r="C7" s="168"/>
      <c r="D7" s="185"/>
      <c r="E7" s="44" t="s">
        <v>14</v>
      </c>
      <c r="F7" s="122" t="s">
        <v>13</v>
      </c>
      <c r="G7" s="122" t="s">
        <v>274</v>
      </c>
      <c r="H7" s="168"/>
      <c r="I7" s="184"/>
      <c r="J7" s="9"/>
      <c r="K7" s="9"/>
      <c r="L7" s="9"/>
      <c r="M7" s="9"/>
      <c r="N7" s="9"/>
      <c r="O7" s="9"/>
      <c r="P7" s="9"/>
      <c r="Q7" s="9"/>
      <c r="R7" s="9"/>
      <c r="S7" s="9"/>
      <c r="T7" s="9"/>
      <c r="U7" s="9"/>
      <c r="V7" s="9"/>
      <c r="W7" s="9"/>
      <c r="X7" s="9"/>
      <c r="Y7" s="9"/>
      <c r="Z7" s="9"/>
      <c r="AA7" s="9"/>
    </row>
    <row r="8" spans="1:29" ht="13.8">
      <c r="A8" s="123">
        <v>1</v>
      </c>
      <c r="B8" s="121">
        <v>2</v>
      </c>
      <c r="C8" s="121">
        <v>3</v>
      </c>
      <c r="D8" s="20" t="s">
        <v>277</v>
      </c>
      <c r="E8" s="20">
        <v>5</v>
      </c>
      <c r="F8" s="20">
        <v>6</v>
      </c>
      <c r="G8" s="20" t="s">
        <v>276</v>
      </c>
      <c r="H8" s="121" t="s">
        <v>275</v>
      </c>
      <c r="I8" s="21">
        <v>9</v>
      </c>
      <c r="J8" s="1"/>
      <c r="K8" s="1"/>
      <c r="L8" s="1"/>
      <c r="M8" s="1"/>
      <c r="N8" s="1"/>
      <c r="O8" s="1"/>
      <c r="P8" s="1"/>
      <c r="Q8" s="1"/>
      <c r="R8" s="1"/>
      <c r="S8" s="1"/>
      <c r="T8" s="1"/>
      <c r="U8" s="1"/>
      <c r="V8" s="1"/>
      <c r="W8" s="1"/>
      <c r="X8" s="1"/>
      <c r="Y8" s="1"/>
      <c r="Z8" s="1"/>
      <c r="AA8" s="1"/>
    </row>
    <row r="9" spans="1:29" ht="27.6">
      <c r="A9" s="22" t="s">
        <v>102</v>
      </c>
      <c r="B9" s="26">
        <v>0</v>
      </c>
      <c r="C9" s="26">
        <v>38603</v>
      </c>
      <c r="D9" s="26">
        <f>B9+C9</f>
        <v>38603</v>
      </c>
      <c r="E9" s="26">
        <v>38511</v>
      </c>
      <c r="F9" s="26">
        <v>92</v>
      </c>
      <c r="G9" s="26">
        <f>E9+F9</f>
        <v>38603</v>
      </c>
      <c r="H9" s="26">
        <f>G9-D9</f>
        <v>0</v>
      </c>
      <c r="I9" s="2" t="s">
        <v>97</v>
      </c>
      <c r="J9" s="1"/>
      <c r="K9" s="1"/>
      <c r="L9" s="1"/>
      <c r="M9" s="1"/>
      <c r="N9" s="1"/>
      <c r="O9" s="1"/>
      <c r="P9" s="1"/>
      <c r="Q9" s="1"/>
      <c r="R9" s="1"/>
      <c r="S9" s="1"/>
      <c r="T9" s="1"/>
      <c r="U9" s="1"/>
      <c r="V9" s="1"/>
      <c r="W9" s="1"/>
      <c r="X9" s="1"/>
      <c r="Y9" s="1"/>
      <c r="Z9" s="1"/>
      <c r="AA9" s="1"/>
    </row>
    <row r="10" spans="1:29" ht="16.8">
      <c r="A10" s="22" t="s">
        <v>103</v>
      </c>
      <c r="B10" s="26">
        <v>0</v>
      </c>
      <c r="C10" s="26">
        <v>10238</v>
      </c>
      <c r="D10" s="26">
        <f t="shared" ref="D10:D43" si="0">B10+C10</f>
        <v>10238</v>
      </c>
      <c r="E10" s="26">
        <v>9976</v>
      </c>
      <c r="F10" s="26">
        <v>262</v>
      </c>
      <c r="G10" s="26">
        <f t="shared" ref="G10:G43" si="1">E10+F10</f>
        <v>10238</v>
      </c>
      <c r="H10" s="26">
        <f t="shared" ref="H10:H43" si="2">G10-D10</f>
        <v>0</v>
      </c>
      <c r="I10" s="2" t="s">
        <v>98</v>
      </c>
      <c r="J10" s="1"/>
      <c r="K10" s="1"/>
      <c r="L10" s="1"/>
      <c r="M10" s="1"/>
      <c r="N10" s="1"/>
      <c r="O10" s="1"/>
      <c r="P10" s="1"/>
      <c r="Q10" s="1"/>
      <c r="R10" s="1"/>
      <c r="S10" s="1"/>
      <c r="T10" s="1"/>
      <c r="U10" s="1"/>
      <c r="V10" s="1"/>
      <c r="W10" s="1"/>
      <c r="X10" s="1"/>
      <c r="Y10" s="1"/>
      <c r="Z10" s="1"/>
      <c r="AA10" s="1"/>
    </row>
    <row r="11" spans="1:29" ht="27.6">
      <c r="A11" s="22" t="s">
        <v>104</v>
      </c>
      <c r="B11" s="26">
        <v>0</v>
      </c>
      <c r="C11" s="26">
        <v>7178</v>
      </c>
      <c r="D11" s="26">
        <f t="shared" si="0"/>
        <v>7178</v>
      </c>
      <c r="E11" s="26">
        <v>7151</v>
      </c>
      <c r="F11" s="26">
        <v>27</v>
      </c>
      <c r="G11" s="26">
        <f t="shared" si="1"/>
        <v>7178</v>
      </c>
      <c r="H11" s="26">
        <f t="shared" si="2"/>
        <v>0</v>
      </c>
      <c r="I11" s="2" t="s">
        <v>99</v>
      </c>
      <c r="J11" s="1"/>
      <c r="K11" s="1"/>
      <c r="L11" s="1"/>
      <c r="M11" s="1"/>
      <c r="N11" s="1"/>
      <c r="O11" s="1"/>
      <c r="P11" s="1"/>
      <c r="Q11" s="1"/>
      <c r="R11" s="1"/>
      <c r="S11" s="1"/>
      <c r="T11" s="1"/>
      <c r="U11" s="1"/>
      <c r="V11" s="1"/>
      <c r="W11" s="1"/>
      <c r="X11" s="1"/>
      <c r="Y11" s="1"/>
      <c r="Z11" s="1"/>
      <c r="AA11" s="1"/>
    </row>
    <row r="12" spans="1:29" ht="27.6">
      <c r="A12" s="22" t="s">
        <v>105</v>
      </c>
      <c r="B12" s="26">
        <v>0</v>
      </c>
      <c r="C12" s="26">
        <v>2342</v>
      </c>
      <c r="D12" s="26">
        <f t="shared" si="0"/>
        <v>2342</v>
      </c>
      <c r="E12" s="26">
        <v>2277</v>
      </c>
      <c r="F12" s="26">
        <v>65</v>
      </c>
      <c r="G12" s="26">
        <f t="shared" si="1"/>
        <v>2342</v>
      </c>
      <c r="H12" s="26">
        <f t="shared" si="2"/>
        <v>0</v>
      </c>
      <c r="I12" s="2" t="s">
        <v>100</v>
      </c>
      <c r="J12" s="1"/>
      <c r="K12" s="1"/>
      <c r="L12" s="1"/>
      <c r="M12" s="1"/>
      <c r="N12" s="1"/>
      <c r="O12" s="1"/>
      <c r="P12" s="1"/>
      <c r="Q12" s="1"/>
      <c r="R12" s="1"/>
      <c r="S12" s="1"/>
      <c r="T12" s="1"/>
      <c r="U12" s="1"/>
      <c r="V12" s="1"/>
      <c r="W12" s="1"/>
      <c r="X12" s="1"/>
      <c r="Y12" s="1"/>
      <c r="Z12" s="1"/>
      <c r="AA12" s="1"/>
    </row>
    <row r="13" spans="1:29" ht="16.8">
      <c r="A13" s="22" t="s">
        <v>106</v>
      </c>
      <c r="B13" s="26">
        <v>0</v>
      </c>
      <c r="C13" s="26">
        <v>1000</v>
      </c>
      <c r="D13" s="26">
        <f t="shared" si="0"/>
        <v>1000</v>
      </c>
      <c r="E13" s="26">
        <v>960</v>
      </c>
      <c r="F13" s="26">
        <v>40</v>
      </c>
      <c r="G13" s="26">
        <f t="shared" si="1"/>
        <v>1000</v>
      </c>
      <c r="H13" s="26">
        <f t="shared" si="2"/>
        <v>0</v>
      </c>
      <c r="I13" s="2" t="s">
        <v>101</v>
      </c>
      <c r="J13" s="1"/>
      <c r="K13" s="1"/>
      <c r="L13" s="1"/>
      <c r="M13" s="1"/>
      <c r="N13" s="1"/>
      <c r="O13" s="1"/>
      <c r="P13" s="1"/>
      <c r="Q13" s="1"/>
      <c r="R13" s="1"/>
      <c r="S13" s="1"/>
      <c r="T13" s="1"/>
      <c r="U13" s="1"/>
      <c r="V13" s="1"/>
      <c r="W13" s="1"/>
      <c r="X13" s="1"/>
      <c r="Y13" s="1"/>
      <c r="Z13" s="1"/>
      <c r="AA13" s="1"/>
    </row>
    <row r="14" spans="1:29" ht="16.8">
      <c r="A14" s="22" t="s">
        <v>107</v>
      </c>
      <c r="B14" s="26">
        <v>0</v>
      </c>
      <c r="C14" s="26">
        <v>866</v>
      </c>
      <c r="D14" s="26">
        <f t="shared" si="0"/>
        <v>866</v>
      </c>
      <c r="E14" s="26">
        <v>861</v>
      </c>
      <c r="F14" s="26">
        <v>5</v>
      </c>
      <c r="G14" s="26">
        <f t="shared" si="1"/>
        <v>866</v>
      </c>
      <c r="H14" s="26">
        <f t="shared" si="2"/>
        <v>0</v>
      </c>
      <c r="I14" s="2" t="s">
        <v>75</v>
      </c>
      <c r="J14" s="1"/>
      <c r="K14" s="1"/>
      <c r="L14" s="1"/>
      <c r="M14" s="1"/>
      <c r="N14" s="1"/>
      <c r="O14" s="1"/>
      <c r="P14" s="1"/>
      <c r="Q14" s="1"/>
      <c r="R14" s="1"/>
      <c r="S14" s="1"/>
      <c r="T14" s="1"/>
      <c r="U14" s="1"/>
      <c r="V14" s="1"/>
      <c r="W14" s="1"/>
      <c r="X14" s="1"/>
      <c r="Y14" s="1"/>
      <c r="Z14" s="1"/>
      <c r="AA14" s="1"/>
    </row>
    <row r="15" spans="1:29" ht="16.8">
      <c r="A15" s="22" t="s">
        <v>109</v>
      </c>
      <c r="B15" s="26">
        <v>0</v>
      </c>
      <c r="C15" s="26">
        <v>220</v>
      </c>
      <c r="D15" s="26">
        <f t="shared" si="0"/>
        <v>220</v>
      </c>
      <c r="E15" s="26">
        <v>208</v>
      </c>
      <c r="F15" s="26">
        <v>12</v>
      </c>
      <c r="G15" s="26">
        <f t="shared" si="1"/>
        <v>220</v>
      </c>
      <c r="H15" s="26">
        <f t="shared" si="2"/>
        <v>0</v>
      </c>
      <c r="I15" s="2" t="s">
        <v>108</v>
      </c>
      <c r="J15" s="1"/>
      <c r="K15" s="1"/>
      <c r="L15" s="1"/>
      <c r="M15" s="1"/>
      <c r="N15" s="1"/>
      <c r="O15" s="1"/>
      <c r="P15" s="1"/>
      <c r="Q15" s="1"/>
      <c r="R15" s="1"/>
      <c r="S15" s="1"/>
      <c r="T15" s="1"/>
      <c r="U15" s="1"/>
      <c r="V15" s="1"/>
      <c r="W15" s="1"/>
      <c r="X15" s="1"/>
      <c r="Y15" s="1"/>
      <c r="Z15" s="1"/>
      <c r="AA15" s="1"/>
    </row>
    <row r="16" spans="1:29" ht="16.8">
      <c r="A16" s="22" t="s">
        <v>110</v>
      </c>
      <c r="B16" s="26">
        <v>0</v>
      </c>
      <c r="C16" s="26">
        <v>762</v>
      </c>
      <c r="D16" s="26">
        <f t="shared" si="0"/>
        <v>762</v>
      </c>
      <c r="E16" s="26">
        <v>755</v>
      </c>
      <c r="F16" s="26">
        <v>7</v>
      </c>
      <c r="G16" s="26">
        <f t="shared" si="1"/>
        <v>762</v>
      </c>
      <c r="H16" s="26">
        <f t="shared" si="2"/>
        <v>0</v>
      </c>
      <c r="I16" s="2" t="s">
        <v>111</v>
      </c>
      <c r="J16" s="1"/>
      <c r="K16" s="1"/>
      <c r="L16" s="1"/>
      <c r="M16" s="1"/>
      <c r="N16" s="1"/>
      <c r="O16" s="1"/>
      <c r="P16" s="1"/>
      <c r="Q16" s="1"/>
      <c r="R16" s="1"/>
      <c r="S16" s="1"/>
      <c r="T16" s="1"/>
      <c r="U16" s="1"/>
      <c r="V16" s="1"/>
      <c r="W16" s="1"/>
      <c r="X16" s="1"/>
      <c r="Y16" s="1"/>
      <c r="Z16" s="1"/>
      <c r="AA16" s="1"/>
    </row>
    <row r="17" spans="1:29" ht="16.8">
      <c r="A17" s="22" t="s">
        <v>112</v>
      </c>
      <c r="B17" s="26">
        <v>0</v>
      </c>
      <c r="C17" s="26">
        <v>688</v>
      </c>
      <c r="D17" s="26">
        <f t="shared" si="0"/>
        <v>688</v>
      </c>
      <c r="E17" s="26">
        <v>680</v>
      </c>
      <c r="F17" s="26">
        <v>8</v>
      </c>
      <c r="G17" s="26">
        <f t="shared" si="1"/>
        <v>688</v>
      </c>
      <c r="H17" s="26">
        <f t="shared" si="2"/>
        <v>0</v>
      </c>
      <c r="I17" s="2" t="s">
        <v>113</v>
      </c>
      <c r="J17" s="1"/>
      <c r="K17" s="1"/>
      <c r="L17" s="1"/>
      <c r="M17" s="1"/>
      <c r="N17" s="1"/>
      <c r="O17" s="1"/>
      <c r="P17" s="1"/>
      <c r="Q17" s="1"/>
      <c r="R17" s="1"/>
      <c r="S17" s="1"/>
      <c r="T17" s="1"/>
      <c r="U17" s="1"/>
      <c r="V17" s="1"/>
      <c r="W17" s="1"/>
      <c r="X17" s="1"/>
      <c r="Y17" s="1"/>
      <c r="Z17" s="1"/>
      <c r="AA17" s="1"/>
    </row>
    <row r="18" spans="1:29" ht="16.8">
      <c r="A18" s="22" t="s">
        <v>114</v>
      </c>
      <c r="B18" s="26">
        <v>0</v>
      </c>
      <c r="C18" s="26">
        <v>714</v>
      </c>
      <c r="D18" s="26">
        <f t="shared" si="0"/>
        <v>714</v>
      </c>
      <c r="E18" s="26">
        <v>658</v>
      </c>
      <c r="F18" s="26">
        <v>56</v>
      </c>
      <c r="G18" s="26">
        <f t="shared" si="1"/>
        <v>714</v>
      </c>
      <c r="H18" s="26">
        <f t="shared" si="2"/>
        <v>0</v>
      </c>
      <c r="I18" s="2" t="s">
        <v>115</v>
      </c>
      <c r="J18" s="1"/>
      <c r="K18" s="1"/>
      <c r="L18" s="1"/>
      <c r="M18" s="1"/>
      <c r="N18" s="1"/>
      <c r="O18" s="1"/>
      <c r="P18" s="1"/>
      <c r="Q18" s="1"/>
      <c r="R18" s="1"/>
      <c r="S18" s="1"/>
      <c r="T18" s="1"/>
      <c r="U18" s="1"/>
      <c r="V18" s="1"/>
      <c r="W18" s="1"/>
      <c r="X18" s="1"/>
      <c r="Y18" s="1"/>
      <c r="Z18" s="1"/>
      <c r="AA18" s="1"/>
    </row>
    <row r="19" spans="1:29" ht="16.8">
      <c r="A19" s="22" t="s">
        <v>116</v>
      </c>
      <c r="B19" s="26">
        <v>0</v>
      </c>
      <c r="C19" s="26">
        <v>7358</v>
      </c>
      <c r="D19" s="26">
        <f t="shared" si="0"/>
        <v>7358</v>
      </c>
      <c r="E19" s="26">
        <v>5874</v>
      </c>
      <c r="F19" s="26">
        <v>1484</v>
      </c>
      <c r="G19" s="26">
        <f t="shared" si="1"/>
        <v>7358</v>
      </c>
      <c r="H19" s="26">
        <f t="shared" si="2"/>
        <v>0</v>
      </c>
      <c r="I19" s="2" t="s">
        <v>117</v>
      </c>
      <c r="J19" s="1"/>
      <c r="K19" s="1"/>
      <c r="L19" s="1"/>
      <c r="M19" s="1"/>
      <c r="N19" s="1"/>
      <c r="O19" s="1"/>
      <c r="P19" s="1"/>
      <c r="Q19" s="1"/>
      <c r="R19" s="1"/>
      <c r="S19" s="1"/>
      <c r="T19" s="1"/>
      <c r="U19" s="1"/>
      <c r="V19" s="1"/>
      <c r="W19" s="1"/>
      <c r="X19" s="1"/>
      <c r="Y19" s="1"/>
      <c r="Z19" s="1"/>
      <c r="AA19" s="1"/>
      <c r="AB19" s="1"/>
      <c r="AC19" s="1"/>
    </row>
    <row r="20" spans="1:29" ht="16.8">
      <c r="A20" s="22" t="s">
        <v>122</v>
      </c>
      <c r="B20" s="26">
        <v>0</v>
      </c>
      <c r="C20" s="26">
        <v>594</v>
      </c>
      <c r="D20" s="26">
        <f t="shared" si="0"/>
        <v>594</v>
      </c>
      <c r="E20" s="26">
        <v>591</v>
      </c>
      <c r="F20" s="26">
        <v>3</v>
      </c>
      <c r="G20" s="26">
        <f t="shared" si="1"/>
        <v>594</v>
      </c>
      <c r="H20" s="26">
        <f t="shared" si="2"/>
        <v>0</v>
      </c>
      <c r="I20" s="2" t="s">
        <v>118</v>
      </c>
      <c r="J20" s="1"/>
      <c r="K20" s="1"/>
      <c r="L20" s="1"/>
      <c r="M20" s="1"/>
      <c r="N20" s="1"/>
      <c r="O20" s="1"/>
      <c r="P20" s="1"/>
      <c r="Q20" s="1"/>
      <c r="R20" s="1"/>
      <c r="S20" s="1"/>
      <c r="T20" s="1"/>
      <c r="U20" s="1"/>
      <c r="V20" s="1"/>
      <c r="W20" s="1"/>
      <c r="X20" s="1"/>
      <c r="Y20" s="1"/>
      <c r="Z20" s="1"/>
      <c r="AA20" s="1"/>
      <c r="AB20" s="1"/>
      <c r="AC20" s="1"/>
    </row>
    <row r="21" spans="1:29" ht="16.8">
      <c r="A21" s="22" t="s">
        <v>123</v>
      </c>
      <c r="B21" s="26">
        <v>0</v>
      </c>
      <c r="C21" s="26">
        <v>1050</v>
      </c>
      <c r="D21" s="26">
        <f t="shared" si="0"/>
        <v>1050</v>
      </c>
      <c r="E21" s="26">
        <v>1025</v>
      </c>
      <c r="F21" s="26">
        <v>25</v>
      </c>
      <c r="G21" s="26">
        <f t="shared" si="1"/>
        <v>1050</v>
      </c>
      <c r="H21" s="26">
        <f t="shared" si="2"/>
        <v>0</v>
      </c>
      <c r="I21" s="2" t="s">
        <v>119</v>
      </c>
      <c r="J21" s="1"/>
      <c r="K21" s="1"/>
      <c r="L21" s="1"/>
      <c r="M21" s="1"/>
      <c r="N21" s="1"/>
      <c r="O21" s="1"/>
      <c r="P21" s="1"/>
      <c r="Q21" s="1"/>
      <c r="R21" s="1"/>
      <c r="S21" s="1"/>
      <c r="T21" s="1"/>
      <c r="U21" s="1"/>
      <c r="V21" s="1"/>
      <c r="W21" s="1"/>
      <c r="X21" s="1"/>
      <c r="Y21" s="1"/>
      <c r="Z21" s="1"/>
      <c r="AA21" s="1"/>
      <c r="AB21" s="1"/>
      <c r="AC21" s="1"/>
    </row>
    <row r="22" spans="1:29" ht="16.8">
      <c r="A22" s="22" t="s">
        <v>124</v>
      </c>
      <c r="B22" s="26">
        <v>0</v>
      </c>
      <c r="C22" s="26">
        <v>34</v>
      </c>
      <c r="D22" s="26">
        <f t="shared" si="0"/>
        <v>34</v>
      </c>
      <c r="E22" s="26">
        <v>34</v>
      </c>
      <c r="F22" s="26">
        <v>0</v>
      </c>
      <c r="G22" s="26">
        <f t="shared" si="1"/>
        <v>34</v>
      </c>
      <c r="H22" s="26">
        <f t="shared" si="2"/>
        <v>0</v>
      </c>
      <c r="I22" s="2" t="s">
        <v>120</v>
      </c>
      <c r="J22" s="1"/>
      <c r="K22" s="1"/>
      <c r="L22" s="1"/>
      <c r="M22" s="1"/>
      <c r="N22" s="1"/>
      <c r="O22" s="1"/>
      <c r="P22" s="1"/>
      <c r="Q22" s="1"/>
      <c r="R22" s="1"/>
      <c r="S22" s="1"/>
      <c r="T22" s="1"/>
      <c r="U22" s="1"/>
      <c r="V22" s="1"/>
      <c r="W22" s="1"/>
      <c r="X22" s="1"/>
      <c r="Y22" s="1"/>
      <c r="Z22" s="1"/>
      <c r="AA22" s="1"/>
      <c r="AB22" s="1"/>
      <c r="AC22" s="1"/>
    </row>
    <row r="23" spans="1:29" ht="16.8">
      <c r="A23" s="22" t="s">
        <v>125</v>
      </c>
      <c r="B23" s="26">
        <v>0</v>
      </c>
      <c r="C23" s="26">
        <v>3808</v>
      </c>
      <c r="D23" s="26">
        <f t="shared" si="0"/>
        <v>3808</v>
      </c>
      <c r="E23" s="26">
        <v>3763</v>
      </c>
      <c r="F23" s="26">
        <v>45</v>
      </c>
      <c r="G23" s="26">
        <f t="shared" si="1"/>
        <v>3808</v>
      </c>
      <c r="H23" s="26">
        <f t="shared" si="2"/>
        <v>0</v>
      </c>
      <c r="I23" s="2" t="s">
        <v>76</v>
      </c>
      <c r="J23" s="1"/>
      <c r="K23" s="1"/>
      <c r="L23" s="1"/>
      <c r="M23" s="1"/>
      <c r="N23" s="1"/>
      <c r="O23" s="1"/>
      <c r="P23" s="1"/>
      <c r="Q23" s="1"/>
      <c r="R23" s="1"/>
      <c r="S23" s="1"/>
      <c r="T23" s="1"/>
      <c r="U23" s="1"/>
      <c r="V23" s="1"/>
      <c r="W23" s="1"/>
      <c r="X23" s="1"/>
      <c r="Y23" s="1"/>
      <c r="Z23" s="1"/>
      <c r="AA23" s="1"/>
      <c r="AB23" s="1"/>
      <c r="AC23" s="1"/>
    </row>
    <row r="24" spans="1:29" ht="16.8">
      <c r="A24" s="22" t="s">
        <v>126</v>
      </c>
      <c r="B24" s="26">
        <v>0</v>
      </c>
      <c r="C24" s="26">
        <v>1086</v>
      </c>
      <c r="D24" s="26">
        <f t="shared" si="0"/>
        <v>1086</v>
      </c>
      <c r="E24" s="26">
        <v>919</v>
      </c>
      <c r="F24" s="26">
        <v>167</v>
      </c>
      <c r="G24" s="26">
        <f t="shared" si="1"/>
        <v>1086</v>
      </c>
      <c r="H24" s="26">
        <f t="shared" si="2"/>
        <v>0</v>
      </c>
      <c r="I24" s="2" t="s">
        <v>121</v>
      </c>
      <c r="J24" s="1"/>
      <c r="K24" s="1"/>
      <c r="L24" s="1"/>
      <c r="M24" s="1"/>
      <c r="N24" s="1"/>
      <c r="O24" s="1"/>
      <c r="P24" s="1"/>
      <c r="Q24" s="1"/>
      <c r="R24" s="1"/>
      <c r="S24" s="1"/>
      <c r="T24" s="1"/>
      <c r="U24" s="1"/>
      <c r="V24" s="1"/>
      <c r="W24" s="1"/>
      <c r="X24" s="1"/>
      <c r="Y24" s="1"/>
      <c r="Z24" s="1"/>
      <c r="AA24" s="1"/>
      <c r="AB24" s="1"/>
      <c r="AC24" s="1"/>
    </row>
    <row r="25" spans="1:29" ht="16.8">
      <c r="A25" s="22" t="s">
        <v>127</v>
      </c>
      <c r="B25" s="26">
        <v>0</v>
      </c>
      <c r="C25" s="26">
        <v>2779</v>
      </c>
      <c r="D25" s="26">
        <f t="shared" si="0"/>
        <v>2779</v>
      </c>
      <c r="E25" s="26">
        <v>2700</v>
      </c>
      <c r="F25" s="26">
        <v>79</v>
      </c>
      <c r="G25" s="26">
        <f t="shared" si="1"/>
        <v>2779</v>
      </c>
      <c r="H25" s="26">
        <f t="shared" si="2"/>
        <v>0</v>
      </c>
      <c r="I25" s="2" t="s">
        <v>77</v>
      </c>
      <c r="J25" s="1"/>
      <c r="K25" s="1"/>
      <c r="L25" s="1"/>
      <c r="M25" s="1"/>
      <c r="N25" s="1"/>
      <c r="O25" s="1"/>
      <c r="P25" s="1"/>
      <c r="Q25" s="1"/>
      <c r="R25" s="1"/>
      <c r="S25" s="1"/>
      <c r="T25" s="1"/>
      <c r="U25" s="1"/>
      <c r="V25" s="1"/>
      <c r="W25" s="1"/>
      <c r="X25" s="1"/>
      <c r="Y25" s="1"/>
      <c r="Z25" s="1"/>
      <c r="AA25" s="1"/>
      <c r="AB25" s="1"/>
      <c r="AC25" s="1"/>
    </row>
    <row r="26" spans="1:29" ht="16.8">
      <c r="A26" s="22" t="s">
        <v>128</v>
      </c>
      <c r="B26" s="26">
        <v>0</v>
      </c>
      <c r="C26" s="26">
        <v>146</v>
      </c>
      <c r="D26" s="26">
        <f t="shared" si="0"/>
        <v>146</v>
      </c>
      <c r="E26" s="26">
        <v>146</v>
      </c>
      <c r="F26" s="26">
        <v>0</v>
      </c>
      <c r="G26" s="26">
        <f t="shared" si="1"/>
        <v>146</v>
      </c>
      <c r="H26" s="26">
        <f t="shared" si="2"/>
        <v>0</v>
      </c>
      <c r="I26" s="2" t="s">
        <v>78</v>
      </c>
      <c r="J26" s="1"/>
      <c r="K26" s="1"/>
      <c r="L26" s="1"/>
      <c r="M26" s="1"/>
      <c r="N26" s="1"/>
      <c r="O26" s="1"/>
      <c r="P26" s="1"/>
      <c r="Q26" s="1"/>
      <c r="R26" s="1"/>
      <c r="S26" s="1"/>
      <c r="T26" s="1"/>
      <c r="U26" s="1"/>
      <c r="V26" s="1"/>
      <c r="W26" s="1"/>
      <c r="X26" s="1"/>
      <c r="Y26" s="1"/>
      <c r="Z26" s="1"/>
      <c r="AA26" s="1"/>
      <c r="AB26" s="1"/>
      <c r="AC26" s="1"/>
    </row>
    <row r="27" spans="1:29" ht="27.6">
      <c r="A27" s="22" t="s">
        <v>129</v>
      </c>
      <c r="B27" s="26">
        <v>0</v>
      </c>
      <c r="C27" s="26">
        <v>968</v>
      </c>
      <c r="D27" s="26">
        <f t="shared" si="0"/>
        <v>968</v>
      </c>
      <c r="E27" s="26">
        <v>958</v>
      </c>
      <c r="F27" s="26">
        <v>10</v>
      </c>
      <c r="G27" s="26">
        <f t="shared" si="1"/>
        <v>968</v>
      </c>
      <c r="H27" s="26">
        <f t="shared" si="2"/>
        <v>0</v>
      </c>
      <c r="I27" s="2" t="s">
        <v>79</v>
      </c>
      <c r="J27" s="1"/>
      <c r="K27" s="1"/>
      <c r="L27" s="1"/>
      <c r="M27" s="1"/>
      <c r="N27" s="1"/>
      <c r="O27" s="1"/>
      <c r="P27" s="1"/>
      <c r="Q27" s="1"/>
      <c r="R27" s="1"/>
      <c r="S27" s="1"/>
      <c r="T27" s="1"/>
      <c r="U27" s="1"/>
      <c r="V27" s="1"/>
      <c r="W27" s="1"/>
      <c r="X27" s="1"/>
      <c r="Y27" s="1"/>
      <c r="Z27" s="1"/>
      <c r="AA27" s="1"/>
      <c r="AB27" s="1"/>
      <c r="AC27" s="1"/>
    </row>
    <row r="28" spans="1:29" ht="27.6">
      <c r="A28" s="22" t="s">
        <v>132</v>
      </c>
      <c r="B28" s="26">
        <v>0</v>
      </c>
      <c r="C28" s="26">
        <v>2114</v>
      </c>
      <c r="D28" s="26">
        <f t="shared" si="0"/>
        <v>2114</v>
      </c>
      <c r="E28" s="26">
        <v>2103</v>
      </c>
      <c r="F28" s="26">
        <v>11</v>
      </c>
      <c r="G28" s="26">
        <f t="shared" si="1"/>
        <v>2114</v>
      </c>
      <c r="H28" s="26">
        <f t="shared" si="2"/>
        <v>0</v>
      </c>
      <c r="I28" s="2" t="s">
        <v>80</v>
      </c>
      <c r="J28" s="1"/>
      <c r="K28" s="1"/>
      <c r="L28" s="1"/>
      <c r="M28" s="1"/>
      <c r="N28" s="1"/>
      <c r="O28" s="1"/>
      <c r="P28" s="1"/>
      <c r="Q28" s="1"/>
      <c r="R28" s="1"/>
      <c r="S28" s="1"/>
      <c r="T28" s="1"/>
      <c r="U28" s="1"/>
      <c r="V28" s="1"/>
      <c r="W28" s="1"/>
      <c r="X28" s="1"/>
      <c r="Y28" s="1"/>
      <c r="Z28" s="1"/>
      <c r="AA28" s="1"/>
      <c r="AB28" s="1"/>
      <c r="AC28" s="1"/>
    </row>
    <row r="29" spans="1:29" ht="27.6">
      <c r="A29" s="22" t="s">
        <v>133</v>
      </c>
      <c r="B29" s="26">
        <v>0</v>
      </c>
      <c r="C29" s="26">
        <v>80</v>
      </c>
      <c r="D29" s="26">
        <f t="shared" si="0"/>
        <v>80</v>
      </c>
      <c r="E29" s="26">
        <v>70</v>
      </c>
      <c r="F29" s="26">
        <v>10</v>
      </c>
      <c r="G29" s="26">
        <f t="shared" si="1"/>
        <v>80</v>
      </c>
      <c r="H29" s="26">
        <f t="shared" si="2"/>
        <v>0</v>
      </c>
      <c r="I29" s="2" t="s">
        <v>130</v>
      </c>
      <c r="J29" s="1"/>
      <c r="K29" s="1"/>
      <c r="L29" s="1"/>
      <c r="M29" s="1"/>
      <c r="N29" s="1"/>
      <c r="O29" s="1"/>
      <c r="P29" s="1"/>
      <c r="Q29" s="1"/>
      <c r="R29" s="1"/>
      <c r="S29" s="1"/>
      <c r="T29" s="1"/>
      <c r="U29" s="1"/>
      <c r="V29" s="1"/>
      <c r="W29" s="1"/>
      <c r="X29" s="1"/>
      <c r="Y29" s="1"/>
      <c r="Z29" s="1"/>
      <c r="AA29" s="1"/>
      <c r="AB29" s="1"/>
      <c r="AC29" s="1"/>
    </row>
    <row r="30" spans="1:29" ht="16.8">
      <c r="A30" s="22" t="s">
        <v>134</v>
      </c>
      <c r="B30" s="26">
        <v>0</v>
      </c>
      <c r="C30" s="26">
        <v>218</v>
      </c>
      <c r="D30" s="26">
        <f t="shared" si="0"/>
        <v>218</v>
      </c>
      <c r="E30" s="26">
        <v>191</v>
      </c>
      <c r="F30" s="26">
        <v>27</v>
      </c>
      <c r="G30" s="26">
        <f t="shared" si="1"/>
        <v>218</v>
      </c>
      <c r="H30" s="26">
        <f t="shared" si="2"/>
        <v>0</v>
      </c>
      <c r="I30" s="2" t="s">
        <v>131</v>
      </c>
      <c r="J30" s="1"/>
      <c r="K30" s="1"/>
      <c r="L30" s="1"/>
      <c r="M30" s="1"/>
      <c r="N30" s="1"/>
      <c r="O30" s="1"/>
      <c r="P30" s="1"/>
      <c r="Q30" s="1"/>
      <c r="R30" s="1"/>
      <c r="S30" s="1"/>
      <c r="T30" s="1"/>
      <c r="U30" s="1"/>
      <c r="V30" s="1"/>
      <c r="W30" s="1"/>
      <c r="X30" s="1"/>
      <c r="Y30" s="1"/>
      <c r="Z30" s="1"/>
      <c r="AA30" s="1"/>
      <c r="AB30" s="1"/>
      <c r="AC30" s="1"/>
    </row>
    <row r="31" spans="1:29" ht="27.6">
      <c r="A31" s="22" t="s">
        <v>135</v>
      </c>
      <c r="B31" s="26">
        <v>0</v>
      </c>
      <c r="C31" s="26">
        <v>496</v>
      </c>
      <c r="D31" s="26">
        <f t="shared" si="0"/>
        <v>496</v>
      </c>
      <c r="E31" s="26">
        <v>484</v>
      </c>
      <c r="F31" s="26">
        <v>12</v>
      </c>
      <c r="G31" s="26">
        <f t="shared" si="1"/>
        <v>496</v>
      </c>
      <c r="H31" s="26">
        <f t="shared" si="2"/>
        <v>0</v>
      </c>
      <c r="I31" s="2" t="s">
        <v>144</v>
      </c>
      <c r="J31" s="1"/>
      <c r="K31" s="1"/>
      <c r="L31" s="1"/>
      <c r="M31" s="1"/>
      <c r="N31" s="1"/>
      <c r="O31" s="1"/>
      <c r="P31" s="1"/>
      <c r="Q31" s="1"/>
      <c r="R31" s="1"/>
      <c r="S31" s="1"/>
      <c r="T31" s="1"/>
      <c r="U31" s="1"/>
      <c r="V31" s="1"/>
      <c r="W31" s="1"/>
      <c r="X31" s="1"/>
      <c r="Y31" s="1"/>
      <c r="Z31" s="1"/>
      <c r="AA31" s="1"/>
      <c r="AB31" s="1"/>
      <c r="AC31" s="1"/>
    </row>
    <row r="32" spans="1:29" ht="41.4">
      <c r="A32" s="22" t="s">
        <v>136</v>
      </c>
      <c r="B32" s="26">
        <v>0</v>
      </c>
      <c r="C32" s="26">
        <v>188</v>
      </c>
      <c r="D32" s="26">
        <f t="shared" si="0"/>
        <v>188</v>
      </c>
      <c r="E32" s="26">
        <v>165</v>
      </c>
      <c r="F32" s="26">
        <v>23</v>
      </c>
      <c r="G32" s="26">
        <f t="shared" si="1"/>
        <v>188</v>
      </c>
      <c r="H32" s="26">
        <f t="shared" si="2"/>
        <v>0</v>
      </c>
      <c r="I32" s="2" t="s">
        <v>145</v>
      </c>
      <c r="J32" s="1"/>
      <c r="K32" s="1"/>
      <c r="L32" s="1"/>
      <c r="M32" s="1"/>
      <c r="N32" s="1"/>
      <c r="O32" s="1"/>
      <c r="P32" s="1"/>
      <c r="Q32" s="1"/>
      <c r="R32" s="1"/>
      <c r="S32" s="1"/>
      <c r="T32" s="1"/>
      <c r="U32" s="1"/>
      <c r="V32" s="1"/>
      <c r="W32" s="1"/>
      <c r="X32" s="1"/>
      <c r="Y32" s="1"/>
      <c r="Z32" s="1"/>
      <c r="AA32" s="1"/>
      <c r="AB32" s="1"/>
      <c r="AC32" s="1"/>
    </row>
    <row r="33" spans="1:29" ht="27.6">
      <c r="A33" s="22" t="s">
        <v>137</v>
      </c>
      <c r="B33" s="26">
        <v>0</v>
      </c>
      <c r="C33" s="26">
        <v>812</v>
      </c>
      <c r="D33" s="26">
        <f t="shared" si="0"/>
        <v>812</v>
      </c>
      <c r="E33" s="26">
        <v>812</v>
      </c>
      <c r="F33" s="26">
        <v>0</v>
      </c>
      <c r="G33" s="26">
        <f t="shared" si="1"/>
        <v>812</v>
      </c>
      <c r="H33" s="26">
        <f t="shared" si="2"/>
        <v>0</v>
      </c>
      <c r="I33" s="2" t="s">
        <v>146</v>
      </c>
      <c r="J33" s="1"/>
      <c r="K33" s="1"/>
      <c r="L33" s="1"/>
      <c r="M33" s="1"/>
      <c r="N33" s="1"/>
      <c r="O33" s="1"/>
      <c r="P33" s="1"/>
      <c r="Q33" s="1"/>
      <c r="R33" s="1"/>
      <c r="S33" s="1"/>
      <c r="T33" s="1"/>
      <c r="U33" s="1"/>
      <c r="V33" s="1"/>
      <c r="W33" s="1"/>
      <c r="X33" s="1"/>
      <c r="Y33" s="1"/>
      <c r="Z33" s="1"/>
      <c r="AA33" s="1"/>
      <c r="AB33" s="1"/>
      <c r="AC33" s="1"/>
    </row>
    <row r="34" spans="1:29" ht="41.4">
      <c r="A34" s="22" t="s">
        <v>138</v>
      </c>
      <c r="B34" s="26">
        <v>0</v>
      </c>
      <c r="C34" s="26">
        <v>422</v>
      </c>
      <c r="D34" s="26">
        <f t="shared" si="0"/>
        <v>422</v>
      </c>
      <c r="E34" s="26">
        <v>417</v>
      </c>
      <c r="F34" s="26">
        <v>5</v>
      </c>
      <c r="G34" s="26">
        <f t="shared" si="1"/>
        <v>422</v>
      </c>
      <c r="H34" s="26">
        <f t="shared" si="2"/>
        <v>0</v>
      </c>
      <c r="I34" s="2" t="s">
        <v>147</v>
      </c>
      <c r="J34" s="1"/>
      <c r="K34" s="1"/>
      <c r="L34" s="1"/>
      <c r="M34" s="1"/>
      <c r="N34" s="1"/>
      <c r="O34" s="1"/>
      <c r="P34" s="1"/>
      <c r="Q34" s="1"/>
      <c r="R34" s="1"/>
      <c r="S34" s="1"/>
      <c r="T34" s="1"/>
      <c r="U34" s="1"/>
      <c r="V34" s="1"/>
      <c r="W34" s="1"/>
      <c r="X34" s="1"/>
      <c r="Y34" s="1"/>
      <c r="Z34" s="1"/>
      <c r="AA34" s="1"/>
      <c r="AB34" s="1"/>
      <c r="AC34" s="1"/>
    </row>
    <row r="35" spans="1:29" ht="27.6">
      <c r="A35" s="22" t="s">
        <v>139</v>
      </c>
      <c r="B35" s="26">
        <v>0</v>
      </c>
      <c r="C35" s="26">
        <v>0</v>
      </c>
      <c r="D35" s="26">
        <f t="shared" si="0"/>
        <v>0</v>
      </c>
      <c r="E35" s="26">
        <v>0</v>
      </c>
      <c r="F35" s="26">
        <v>0</v>
      </c>
      <c r="G35" s="26">
        <f t="shared" si="1"/>
        <v>0</v>
      </c>
      <c r="H35" s="26">
        <f t="shared" si="2"/>
        <v>0</v>
      </c>
      <c r="I35" s="2" t="s">
        <v>148</v>
      </c>
      <c r="J35" s="1"/>
      <c r="K35" s="1"/>
      <c r="L35" s="1"/>
      <c r="M35" s="1"/>
      <c r="N35" s="1"/>
      <c r="O35" s="1"/>
      <c r="P35" s="1"/>
      <c r="Q35" s="1"/>
      <c r="R35" s="1"/>
      <c r="S35" s="1"/>
      <c r="T35" s="1"/>
      <c r="U35" s="1"/>
      <c r="V35" s="1"/>
      <c r="W35" s="1"/>
      <c r="X35" s="1"/>
      <c r="Y35" s="1"/>
      <c r="Z35" s="1"/>
      <c r="AA35" s="1"/>
      <c r="AB35" s="1"/>
      <c r="AC35" s="1"/>
    </row>
    <row r="36" spans="1:29" ht="16.8">
      <c r="A36" s="22" t="s">
        <v>140</v>
      </c>
      <c r="B36" s="26">
        <v>0</v>
      </c>
      <c r="C36" s="26">
        <v>1938</v>
      </c>
      <c r="D36" s="26">
        <f t="shared" si="0"/>
        <v>1938</v>
      </c>
      <c r="E36" s="26">
        <v>1938</v>
      </c>
      <c r="F36" s="26">
        <v>0</v>
      </c>
      <c r="G36" s="26">
        <f t="shared" si="1"/>
        <v>1938</v>
      </c>
      <c r="H36" s="26">
        <f t="shared" si="2"/>
        <v>0</v>
      </c>
      <c r="I36" s="2" t="s">
        <v>81</v>
      </c>
      <c r="J36" s="1"/>
      <c r="K36" s="1"/>
      <c r="L36" s="1"/>
      <c r="M36" s="1"/>
      <c r="N36" s="1"/>
      <c r="O36" s="1"/>
      <c r="P36" s="1"/>
      <c r="Q36" s="1"/>
      <c r="R36" s="1"/>
      <c r="S36" s="1"/>
      <c r="T36" s="1"/>
      <c r="U36" s="1"/>
      <c r="V36" s="1"/>
      <c r="W36" s="1"/>
      <c r="X36" s="1"/>
      <c r="Y36" s="1"/>
      <c r="Z36" s="1"/>
      <c r="AA36" s="1"/>
      <c r="AB36" s="1"/>
      <c r="AC36" s="1"/>
    </row>
    <row r="37" spans="1:29" ht="16.8">
      <c r="A37" s="22" t="s">
        <v>141</v>
      </c>
      <c r="B37" s="26">
        <v>0</v>
      </c>
      <c r="C37" s="26">
        <v>2101</v>
      </c>
      <c r="D37" s="26">
        <f t="shared" si="0"/>
        <v>2101</v>
      </c>
      <c r="E37" s="26">
        <v>2100</v>
      </c>
      <c r="F37" s="26">
        <v>1</v>
      </c>
      <c r="G37" s="26">
        <f t="shared" si="1"/>
        <v>2101</v>
      </c>
      <c r="H37" s="26">
        <f t="shared" si="2"/>
        <v>0</v>
      </c>
      <c r="I37" s="2" t="s">
        <v>149</v>
      </c>
      <c r="J37" s="1"/>
      <c r="K37" s="1"/>
      <c r="L37" s="1"/>
      <c r="M37" s="1"/>
      <c r="N37" s="1"/>
      <c r="O37" s="1"/>
      <c r="P37" s="1"/>
      <c r="Q37" s="1"/>
      <c r="R37" s="1"/>
      <c r="S37" s="1"/>
      <c r="T37" s="1"/>
      <c r="U37" s="1"/>
      <c r="V37" s="1"/>
      <c r="W37" s="1"/>
      <c r="X37" s="1"/>
      <c r="Y37" s="1"/>
      <c r="Z37" s="1"/>
      <c r="AA37" s="1"/>
      <c r="AB37" s="1"/>
      <c r="AC37" s="1"/>
    </row>
    <row r="38" spans="1:29" ht="27.6">
      <c r="A38" s="22" t="s">
        <v>142</v>
      </c>
      <c r="B38" s="26">
        <v>0</v>
      </c>
      <c r="C38" s="26">
        <v>46</v>
      </c>
      <c r="D38" s="26">
        <f t="shared" si="0"/>
        <v>46</v>
      </c>
      <c r="E38" s="26">
        <v>46</v>
      </c>
      <c r="F38" s="26">
        <v>0</v>
      </c>
      <c r="G38" s="26">
        <f t="shared" si="1"/>
        <v>46</v>
      </c>
      <c r="H38" s="26">
        <f t="shared" si="2"/>
        <v>0</v>
      </c>
      <c r="I38" s="2" t="s">
        <v>150</v>
      </c>
      <c r="J38" s="1"/>
      <c r="K38" s="1"/>
      <c r="L38" s="1"/>
      <c r="M38" s="1"/>
      <c r="N38" s="1"/>
      <c r="O38" s="1"/>
      <c r="P38" s="1"/>
      <c r="Q38" s="1"/>
      <c r="R38" s="1"/>
      <c r="S38" s="1"/>
      <c r="T38" s="1"/>
      <c r="U38" s="1"/>
      <c r="V38" s="1"/>
      <c r="W38" s="1"/>
      <c r="X38" s="1"/>
      <c r="Y38" s="1"/>
      <c r="Z38" s="1"/>
      <c r="AA38" s="1"/>
      <c r="AB38" s="1"/>
      <c r="AC38" s="1"/>
    </row>
    <row r="39" spans="1:29" ht="16.8">
      <c r="A39" s="22" t="s">
        <v>143</v>
      </c>
      <c r="B39" s="26">
        <v>0</v>
      </c>
      <c r="C39" s="26">
        <v>240</v>
      </c>
      <c r="D39" s="26">
        <f t="shared" si="0"/>
        <v>240</v>
      </c>
      <c r="E39" s="26">
        <v>215</v>
      </c>
      <c r="F39" s="26">
        <v>25</v>
      </c>
      <c r="G39" s="26">
        <f t="shared" si="1"/>
        <v>240</v>
      </c>
      <c r="H39" s="26">
        <f t="shared" si="2"/>
        <v>0</v>
      </c>
      <c r="I39" s="2" t="s">
        <v>151</v>
      </c>
      <c r="J39" s="1"/>
      <c r="K39" s="1"/>
      <c r="L39" s="1"/>
      <c r="M39" s="1"/>
      <c r="N39" s="1"/>
      <c r="O39" s="1"/>
      <c r="P39" s="1"/>
      <c r="Q39" s="1"/>
      <c r="R39" s="1"/>
      <c r="S39" s="1"/>
      <c r="T39" s="1"/>
      <c r="U39" s="1"/>
      <c r="V39" s="1"/>
      <c r="W39" s="1"/>
      <c r="X39" s="1"/>
      <c r="Y39" s="1"/>
      <c r="Z39" s="1"/>
      <c r="AA39" s="1"/>
      <c r="AB39" s="1"/>
      <c r="AC39" s="1"/>
    </row>
    <row r="40" spans="1:29" ht="27.6" customHeight="1">
      <c r="A40" s="22" t="s">
        <v>8</v>
      </c>
      <c r="B40" s="26">
        <v>0</v>
      </c>
      <c r="C40" s="26">
        <v>1322</v>
      </c>
      <c r="D40" s="26">
        <f t="shared" si="0"/>
        <v>1322</v>
      </c>
      <c r="E40" s="26">
        <v>1301</v>
      </c>
      <c r="F40" s="26">
        <v>21</v>
      </c>
      <c r="G40" s="26">
        <f t="shared" si="1"/>
        <v>1322</v>
      </c>
      <c r="H40" s="26">
        <f t="shared" si="2"/>
        <v>0</v>
      </c>
      <c r="I40" s="2" t="s">
        <v>94</v>
      </c>
      <c r="J40" s="1"/>
      <c r="K40" s="1"/>
      <c r="L40" s="1"/>
      <c r="M40" s="1"/>
      <c r="N40" s="1"/>
      <c r="O40" s="1"/>
      <c r="P40" s="1"/>
      <c r="Q40" s="1"/>
      <c r="R40" s="1"/>
      <c r="S40" s="1"/>
      <c r="T40" s="1"/>
      <c r="U40" s="1"/>
      <c r="V40" s="1"/>
      <c r="W40" s="1"/>
      <c r="X40" s="1"/>
      <c r="Y40" s="1"/>
      <c r="Z40" s="1"/>
      <c r="AA40" s="1"/>
      <c r="AB40" s="1"/>
      <c r="AC40" s="1"/>
    </row>
    <row r="41" spans="1:29" ht="27.6" customHeight="1">
      <c r="A41" s="22" t="s">
        <v>9</v>
      </c>
      <c r="B41" s="26">
        <v>0</v>
      </c>
      <c r="C41" s="26">
        <v>502</v>
      </c>
      <c r="D41" s="26">
        <f t="shared" si="0"/>
        <v>502</v>
      </c>
      <c r="E41" s="26">
        <v>502</v>
      </c>
      <c r="F41" s="26">
        <v>0</v>
      </c>
      <c r="G41" s="26">
        <f t="shared" si="1"/>
        <v>502</v>
      </c>
      <c r="H41" s="26">
        <f t="shared" si="2"/>
        <v>0</v>
      </c>
      <c r="I41" s="2" t="s">
        <v>82</v>
      </c>
      <c r="J41" s="1"/>
      <c r="K41" s="1"/>
      <c r="L41" s="1"/>
      <c r="M41" s="1"/>
      <c r="N41" s="1"/>
      <c r="O41" s="1"/>
      <c r="P41" s="1"/>
      <c r="Q41" s="1"/>
      <c r="R41" s="1"/>
      <c r="S41" s="1"/>
      <c r="T41" s="1"/>
      <c r="U41" s="1"/>
      <c r="V41" s="1"/>
      <c r="W41" s="1"/>
      <c r="X41" s="1"/>
      <c r="Y41" s="1"/>
      <c r="Z41" s="1"/>
      <c r="AA41" s="1"/>
      <c r="AB41" s="1"/>
      <c r="AC41" s="1"/>
    </row>
    <row r="42" spans="1:29" ht="27.6" customHeight="1">
      <c r="A42" s="22" t="s">
        <v>84</v>
      </c>
      <c r="B42" s="26">
        <v>0</v>
      </c>
      <c r="C42" s="26">
        <v>278</v>
      </c>
      <c r="D42" s="26">
        <f t="shared" si="0"/>
        <v>278</v>
      </c>
      <c r="E42" s="26">
        <v>258</v>
      </c>
      <c r="F42" s="26">
        <v>20</v>
      </c>
      <c r="G42" s="26">
        <f t="shared" si="1"/>
        <v>278</v>
      </c>
      <c r="H42" s="26">
        <f t="shared" si="2"/>
        <v>0</v>
      </c>
      <c r="I42" s="2" t="s">
        <v>96</v>
      </c>
      <c r="J42" s="1"/>
      <c r="K42" s="1"/>
      <c r="L42" s="1"/>
      <c r="M42" s="1"/>
      <c r="N42" s="1"/>
      <c r="O42" s="1"/>
      <c r="P42" s="1"/>
      <c r="Q42" s="1"/>
      <c r="R42" s="1"/>
      <c r="S42" s="1"/>
      <c r="T42" s="1"/>
      <c r="U42" s="1"/>
      <c r="V42" s="1"/>
      <c r="W42" s="1"/>
      <c r="X42" s="1"/>
      <c r="Y42" s="1"/>
      <c r="Z42" s="1"/>
      <c r="AA42" s="1"/>
      <c r="AB42" s="1"/>
      <c r="AC42" s="1"/>
    </row>
    <row r="43" spans="1:29" ht="26.4" customHeight="1">
      <c r="A43" s="22" t="s">
        <v>95</v>
      </c>
      <c r="B43" s="26">
        <v>0</v>
      </c>
      <c r="C43" s="26">
        <v>6173</v>
      </c>
      <c r="D43" s="26">
        <f t="shared" si="0"/>
        <v>6173</v>
      </c>
      <c r="E43" s="26">
        <v>6129</v>
      </c>
      <c r="F43" s="26">
        <v>44</v>
      </c>
      <c r="G43" s="26">
        <f t="shared" si="1"/>
        <v>6173</v>
      </c>
      <c r="H43" s="26">
        <f t="shared" si="2"/>
        <v>0</v>
      </c>
      <c r="I43" s="2" t="s">
        <v>71</v>
      </c>
      <c r="J43" s="1"/>
      <c r="K43" s="1"/>
      <c r="L43" s="1"/>
      <c r="M43" s="1"/>
      <c r="N43" s="1"/>
      <c r="O43" s="1"/>
      <c r="P43" s="1"/>
      <c r="Q43" s="1"/>
      <c r="R43" s="1"/>
      <c r="S43" s="1"/>
      <c r="T43" s="1"/>
      <c r="U43" s="1"/>
      <c r="V43" s="1"/>
      <c r="W43" s="1"/>
      <c r="X43" s="1"/>
      <c r="Y43" s="1"/>
      <c r="Z43" s="1"/>
      <c r="AA43" s="1"/>
      <c r="AB43" s="1"/>
      <c r="AC43" s="1"/>
    </row>
    <row r="44" spans="1:29" ht="18" thickBot="1">
      <c r="A44" s="23" t="s">
        <v>48</v>
      </c>
      <c r="B44" s="125">
        <f>SUM(B9:B43)</f>
        <v>0</v>
      </c>
      <c r="C44" s="125">
        <f t="shared" ref="C44:F44" si="3">SUM(C9:C43)</f>
        <v>97364</v>
      </c>
      <c r="D44" s="125">
        <f t="shared" si="3"/>
        <v>97364</v>
      </c>
      <c r="E44" s="125">
        <f t="shared" si="3"/>
        <v>94778</v>
      </c>
      <c r="F44" s="125">
        <f t="shared" si="3"/>
        <v>2586</v>
      </c>
      <c r="G44" s="125">
        <f>SUM(E44:F44)</f>
        <v>97364</v>
      </c>
      <c r="H44" s="125">
        <f t="shared" ref="H44" si="4">D44-G44</f>
        <v>0</v>
      </c>
      <c r="I44" s="18"/>
      <c r="J44" s="1"/>
      <c r="K44" s="1"/>
      <c r="L44" s="1"/>
      <c r="M44" s="1"/>
      <c r="N44" s="1"/>
      <c r="O44" s="1"/>
      <c r="P44" s="1"/>
      <c r="Q44" s="1"/>
      <c r="R44" s="1"/>
      <c r="S44" s="1"/>
      <c r="T44" s="1"/>
      <c r="U44" s="1"/>
      <c r="V44" s="1"/>
      <c r="W44" s="1"/>
      <c r="X44" s="1"/>
      <c r="Y44" s="1"/>
      <c r="Z44" s="1"/>
      <c r="AA44" s="1"/>
      <c r="AB44" s="1"/>
      <c r="AC44" s="1"/>
    </row>
    <row r="45" spans="1:29"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3.8">
      <c r="A47" s="1"/>
      <c r="B47" s="94"/>
      <c r="C47" s="94"/>
      <c r="D47" s="94"/>
      <c r="E47" s="94"/>
      <c r="F47" s="94"/>
      <c r="G47" s="94"/>
      <c r="H47" s="94"/>
      <c r="I47" s="1"/>
      <c r="J47" s="1"/>
      <c r="K47" s="1"/>
      <c r="L47" s="1"/>
      <c r="M47" s="1"/>
      <c r="N47" s="1"/>
      <c r="O47" s="1"/>
      <c r="P47" s="1"/>
      <c r="Q47" s="1"/>
      <c r="R47" s="1"/>
      <c r="S47" s="1"/>
      <c r="T47" s="1"/>
      <c r="U47" s="1"/>
      <c r="V47" s="1"/>
      <c r="W47" s="1"/>
      <c r="X47" s="1"/>
      <c r="Y47" s="1"/>
      <c r="Z47" s="1"/>
      <c r="AA47" s="1"/>
      <c r="AB47" s="1"/>
      <c r="AC47" s="1"/>
    </row>
    <row r="48" spans="1:29"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3.8">
      <c r="A50" s="1"/>
      <c r="B50" s="94"/>
      <c r="C50" s="94"/>
      <c r="D50" s="94"/>
      <c r="E50" s="94"/>
      <c r="F50" s="94"/>
      <c r="G50" s="94"/>
      <c r="H50" s="94"/>
      <c r="I50" s="1"/>
      <c r="J50" s="1"/>
      <c r="K50" s="1"/>
      <c r="L50" s="1"/>
      <c r="M50" s="1"/>
      <c r="N50" s="1"/>
      <c r="O50" s="1"/>
      <c r="P50" s="1"/>
      <c r="Q50" s="1"/>
      <c r="R50" s="1"/>
      <c r="S50" s="1"/>
      <c r="T50" s="1"/>
      <c r="U50" s="1"/>
      <c r="V50" s="1"/>
      <c r="W50" s="1"/>
      <c r="X50" s="1"/>
      <c r="Y50" s="1"/>
      <c r="Z50" s="1"/>
      <c r="AA50" s="1"/>
      <c r="AB50" s="1"/>
      <c r="AC50" s="1"/>
    </row>
    <row r="51" spans="1:29"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3.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3.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3.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3.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3.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3.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3.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3.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3.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3.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3.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3.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3.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3.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3.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3.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3.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3.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sheetData>
  <mergeCells count="12">
    <mergeCell ref="H6:H7"/>
    <mergeCell ref="I6:I7"/>
    <mergeCell ref="A6:A7"/>
    <mergeCell ref="B6:B7"/>
    <mergeCell ref="C6:C7"/>
    <mergeCell ref="D6:D7"/>
    <mergeCell ref="E6:G6"/>
    <mergeCell ref="A1:I1"/>
    <mergeCell ref="A2:I2"/>
    <mergeCell ref="A3:I3"/>
    <mergeCell ref="A4:I4"/>
    <mergeCell ref="A5:I5"/>
  </mergeCells>
  <printOptions horizontalCentered="1" verticalCentered="1"/>
  <pageMargins left="0.74803149606299213" right="0.51181102362204722" top="0.39370078740157483" bottom="0.39370078740157483" header="0.35433070866141736" footer="0.31496062992125984"/>
  <pageSetup paperSize="9"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J301"/>
  <sheetViews>
    <sheetView view="pageBreakPreview" zoomScaleNormal="100" zoomScaleSheetLayoutView="100" workbookViewId="0">
      <selection activeCell="F1" sqref="F1:F1048576"/>
    </sheetView>
  </sheetViews>
  <sheetFormatPr defaultRowHeight="13.2"/>
  <cols>
    <col min="2" max="2" width="57.6640625" customWidth="1"/>
    <col min="3" max="3" width="17.5546875" customWidth="1"/>
    <col min="4" max="141" width="21" customWidth="1"/>
    <col min="142" max="142" width="10.109375" bestFit="1" customWidth="1"/>
    <col min="144" max="144" width="12" customWidth="1"/>
    <col min="145" max="145" width="10.88671875" customWidth="1"/>
  </cols>
  <sheetData>
    <row r="1" spans="1:166" ht="54" customHeight="1">
      <c r="A1" s="175" t="s">
        <v>87</v>
      </c>
      <c r="B1" s="176"/>
      <c r="C1" s="176"/>
      <c r="D1" s="177"/>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1"/>
      <c r="EM1" s="1"/>
      <c r="EN1" s="1"/>
      <c r="EO1" s="1"/>
      <c r="EP1" s="1"/>
      <c r="EQ1" s="1"/>
      <c r="ER1" s="1"/>
      <c r="ES1" s="1"/>
      <c r="ET1" s="1"/>
      <c r="EU1" s="1"/>
      <c r="EV1" s="1"/>
      <c r="EW1" s="1"/>
      <c r="EX1" s="1"/>
      <c r="EY1" s="1"/>
      <c r="EZ1" s="1"/>
      <c r="FA1" s="1"/>
      <c r="FB1" s="1"/>
      <c r="FC1" s="1"/>
      <c r="FD1" s="1"/>
      <c r="FE1" s="1"/>
      <c r="FF1" s="1"/>
      <c r="FG1" s="1"/>
      <c r="FH1" s="1"/>
      <c r="FI1" s="1"/>
      <c r="FJ1" s="1"/>
    </row>
    <row r="2" spans="1:166" ht="15.6">
      <c r="A2" s="186" t="s">
        <v>1340</v>
      </c>
      <c r="B2" s="187"/>
      <c r="C2" s="187"/>
      <c r="D2" s="188"/>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1"/>
      <c r="EM2" s="1"/>
      <c r="EN2" s="1"/>
      <c r="EO2" s="1"/>
      <c r="EP2" s="1"/>
      <c r="EQ2" s="1"/>
      <c r="ER2" s="1"/>
      <c r="ES2" s="1"/>
      <c r="ET2" s="1"/>
      <c r="EU2" s="1"/>
      <c r="EV2" s="1"/>
      <c r="EW2" s="1"/>
      <c r="EX2" s="1"/>
      <c r="EY2" s="1"/>
      <c r="EZ2" s="1"/>
      <c r="FA2" s="1"/>
      <c r="FB2" s="1"/>
      <c r="FC2" s="1"/>
      <c r="FD2" s="1"/>
      <c r="FE2" s="1"/>
      <c r="FF2" s="1"/>
      <c r="FG2" s="1"/>
      <c r="FH2" s="1"/>
      <c r="FI2" s="1"/>
      <c r="FJ2" s="1"/>
    </row>
    <row r="3" spans="1:166" ht="13.8">
      <c r="A3" s="189" t="s">
        <v>17</v>
      </c>
      <c r="B3" s="170"/>
      <c r="C3" s="170"/>
      <c r="D3" s="184"/>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1"/>
      <c r="EM3" s="1"/>
      <c r="EN3" s="1"/>
      <c r="EO3" s="1"/>
      <c r="EP3" s="1"/>
      <c r="EQ3" s="1"/>
      <c r="ER3" s="1"/>
      <c r="ES3" s="1"/>
      <c r="ET3" s="1"/>
      <c r="EU3" s="1"/>
      <c r="EV3" s="1"/>
      <c r="EW3" s="1"/>
      <c r="EX3" s="1"/>
      <c r="EY3" s="1"/>
      <c r="EZ3" s="1"/>
      <c r="FA3" s="1"/>
      <c r="FB3" s="1"/>
      <c r="FC3" s="1"/>
      <c r="FD3" s="1"/>
      <c r="FE3" s="1"/>
      <c r="FF3" s="1"/>
      <c r="FG3" s="1"/>
      <c r="FH3" s="1"/>
      <c r="FI3" s="1"/>
      <c r="FJ3" s="1"/>
    </row>
    <row r="4" spans="1:166" ht="60" customHeight="1">
      <c r="A4" s="7" t="s">
        <v>2</v>
      </c>
      <c r="B4" s="25" t="s">
        <v>86</v>
      </c>
      <c r="C4" s="25" t="s">
        <v>0</v>
      </c>
      <c r="D4" s="8" t="s">
        <v>153</v>
      </c>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1"/>
      <c r="EM4" s="1"/>
      <c r="EN4" s="1"/>
      <c r="EO4" s="1"/>
      <c r="EP4" s="1"/>
      <c r="EQ4" s="1"/>
      <c r="ER4" s="1"/>
      <c r="ES4" s="1"/>
      <c r="ET4" s="1"/>
      <c r="EU4" s="1"/>
      <c r="EV4" s="1"/>
      <c r="EW4" s="1"/>
      <c r="EX4" s="1"/>
      <c r="EY4" s="1"/>
      <c r="EZ4" s="1"/>
      <c r="FA4" s="1"/>
      <c r="FB4" s="1"/>
      <c r="FC4" s="1"/>
      <c r="FD4" s="1"/>
      <c r="FE4" s="1"/>
      <c r="FF4" s="1"/>
      <c r="FG4" s="1"/>
      <c r="FH4" s="1"/>
      <c r="FI4" s="1"/>
      <c r="FJ4" s="1"/>
    </row>
    <row r="5" spans="1:166" ht="20.25" customHeight="1">
      <c r="A5" s="15">
        <v>1</v>
      </c>
      <c r="B5" s="19" t="s">
        <v>38</v>
      </c>
      <c r="C5" s="19">
        <v>243088</v>
      </c>
      <c r="D5" s="2" t="s">
        <v>43</v>
      </c>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1"/>
      <c r="EM5" s="1"/>
      <c r="EN5" s="1"/>
      <c r="EO5" s="1"/>
      <c r="EP5" s="1"/>
      <c r="EQ5" s="1"/>
      <c r="ER5" s="1"/>
      <c r="ES5" s="1"/>
      <c r="ET5" s="1"/>
      <c r="EU5" s="1"/>
      <c r="EV5" s="1"/>
      <c r="EW5" s="1"/>
      <c r="EX5" s="1"/>
      <c r="EY5" s="1"/>
      <c r="EZ5" s="1"/>
      <c r="FA5" s="1"/>
      <c r="FB5" s="1"/>
      <c r="FC5" s="1"/>
      <c r="FD5" s="1"/>
      <c r="FE5" s="1"/>
      <c r="FF5" s="1"/>
      <c r="FG5" s="1"/>
      <c r="FH5" s="1"/>
    </row>
    <row r="6" spans="1:166" ht="30" customHeight="1">
      <c r="A6" s="15">
        <v>2</v>
      </c>
      <c r="B6" s="38" t="s">
        <v>39</v>
      </c>
      <c r="C6" s="19">
        <v>104302</v>
      </c>
      <c r="D6" s="2" t="s">
        <v>43</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1"/>
      <c r="EM6" s="1"/>
      <c r="EN6" s="1"/>
      <c r="EO6" s="1"/>
      <c r="EP6" s="1"/>
      <c r="EQ6" s="1"/>
      <c r="ER6" s="1"/>
      <c r="ES6" s="1"/>
      <c r="ET6" s="1"/>
      <c r="EU6" s="1"/>
      <c r="EV6" s="1"/>
      <c r="EW6" s="1"/>
      <c r="EX6" s="1"/>
      <c r="EY6" s="1"/>
      <c r="EZ6" s="1"/>
      <c r="FA6" s="1"/>
      <c r="FB6" s="1"/>
      <c r="FC6" s="1"/>
      <c r="FD6" s="1"/>
      <c r="FE6" s="1"/>
      <c r="FF6" s="1"/>
      <c r="FG6" s="1"/>
      <c r="FH6" s="1"/>
    </row>
    <row r="7" spans="1:166" s="10" customFormat="1" ht="30.75" customHeight="1">
      <c r="A7" s="15">
        <v>3</v>
      </c>
      <c r="B7" s="19" t="s">
        <v>68</v>
      </c>
      <c r="C7" s="163">
        <v>95819</v>
      </c>
      <c r="D7" s="2" t="s">
        <v>44</v>
      </c>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9"/>
      <c r="EM7" s="1"/>
      <c r="EN7" s="9"/>
      <c r="EO7" s="9"/>
      <c r="EP7" s="1"/>
      <c r="EQ7" s="9"/>
      <c r="ER7" s="9"/>
      <c r="ES7" s="9"/>
      <c r="ET7" s="9"/>
      <c r="EU7" s="9"/>
      <c r="EV7" s="9"/>
      <c r="EW7" s="9"/>
      <c r="EX7" s="9"/>
      <c r="EY7" s="9"/>
      <c r="EZ7" s="9"/>
      <c r="FA7" s="9"/>
      <c r="FB7" s="9"/>
      <c r="FC7" s="9"/>
      <c r="FD7" s="9"/>
      <c r="FE7" s="9"/>
      <c r="FF7" s="9"/>
      <c r="FG7" s="9"/>
      <c r="FH7" s="9"/>
    </row>
    <row r="8" spans="1:166" ht="22.5" customHeight="1">
      <c r="A8" s="15">
        <v>4</v>
      </c>
      <c r="B8" s="19" t="s">
        <v>40</v>
      </c>
      <c r="C8" s="19">
        <v>137217</v>
      </c>
      <c r="D8" s="2" t="s">
        <v>45</v>
      </c>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1"/>
      <c r="EM8" s="1"/>
      <c r="EN8" s="1"/>
      <c r="EO8" s="1"/>
      <c r="EP8" s="1"/>
      <c r="EQ8" s="1"/>
      <c r="ER8" s="1"/>
      <c r="ES8" s="1"/>
      <c r="ET8" s="1"/>
      <c r="EU8" s="1"/>
      <c r="EV8" s="1"/>
      <c r="EW8" s="1"/>
      <c r="EX8" s="1"/>
      <c r="EY8" s="1"/>
      <c r="EZ8" s="1"/>
      <c r="FA8" s="1"/>
      <c r="FB8" s="1"/>
      <c r="FC8" s="1"/>
      <c r="FD8" s="1"/>
      <c r="FE8" s="1"/>
      <c r="FF8" s="1"/>
      <c r="FG8" s="1"/>
      <c r="FH8" s="1"/>
    </row>
    <row r="9" spans="1:166" ht="35.25" customHeight="1">
      <c r="A9" s="15">
        <v>5</v>
      </c>
      <c r="B9" s="19" t="s">
        <v>41</v>
      </c>
      <c r="C9" s="19">
        <v>195515</v>
      </c>
      <c r="D9" s="2" t="s">
        <v>69</v>
      </c>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1"/>
      <c r="EM9" s="1"/>
      <c r="EN9" s="1"/>
      <c r="EO9" s="1"/>
      <c r="EP9" s="1"/>
      <c r="EQ9" s="1"/>
      <c r="ER9" s="1"/>
      <c r="ES9" s="1"/>
      <c r="ET9" s="1"/>
      <c r="EU9" s="1"/>
      <c r="EV9" s="1"/>
      <c r="EW9" s="1"/>
      <c r="EX9" s="1"/>
      <c r="EY9" s="1"/>
      <c r="EZ9" s="1"/>
      <c r="FA9" s="1"/>
      <c r="FB9" s="1"/>
      <c r="FC9" s="1"/>
      <c r="FD9" s="1"/>
      <c r="FE9" s="1"/>
      <c r="FF9" s="1"/>
      <c r="FG9" s="1"/>
      <c r="FH9" s="1"/>
    </row>
    <row r="10" spans="1:166" ht="26.25" customHeight="1">
      <c r="A10" s="15">
        <v>6</v>
      </c>
      <c r="B10" s="19" t="s">
        <v>42</v>
      </c>
      <c r="C10" s="19">
        <v>87027</v>
      </c>
      <c r="D10" s="2" t="s">
        <v>46</v>
      </c>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1"/>
      <c r="EM10" s="1"/>
      <c r="EN10" s="1"/>
      <c r="EO10" s="1"/>
      <c r="EP10" s="1"/>
      <c r="EQ10" s="1"/>
      <c r="ER10" s="1"/>
      <c r="ES10" s="1"/>
      <c r="ET10" s="1"/>
      <c r="EU10" s="1"/>
      <c r="EV10" s="1"/>
      <c r="EW10" s="1"/>
      <c r="EX10" s="1"/>
      <c r="EY10" s="1"/>
      <c r="EZ10" s="1"/>
      <c r="FA10" s="1"/>
      <c r="FB10" s="1"/>
      <c r="FC10" s="1"/>
      <c r="FD10" s="1"/>
      <c r="FE10" s="1"/>
      <c r="FF10" s="1"/>
      <c r="FG10" s="1"/>
      <c r="FH10" s="1"/>
    </row>
    <row r="11" spans="1:166" ht="29.25" customHeight="1">
      <c r="A11" s="15">
        <v>7</v>
      </c>
      <c r="B11" s="19" t="s">
        <v>89</v>
      </c>
      <c r="C11" s="19">
        <v>202671</v>
      </c>
      <c r="D11" s="2" t="s">
        <v>1</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1"/>
      <c r="EM11" s="1"/>
      <c r="EN11" s="1"/>
      <c r="EO11" s="1"/>
      <c r="EP11" s="1"/>
      <c r="EQ11" s="1"/>
      <c r="ER11" s="1"/>
      <c r="ES11" s="1"/>
      <c r="ET11" s="1"/>
      <c r="EU11" s="1"/>
      <c r="EV11" s="1"/>
      <c r="EW11" s="1"/>
      <c r="EX11" s="1"/>
      <c r="EY11" s="1"/>
      <c r="EZ11" s="1"/>
      <c r="FA11" s="1"/>
      <c r="FB11" s="1"/>
      <c r="FC11" s="1"/>
      <c r="FD11" s="1"/>
      <c r="FE11" s="1"/>
      <c r="FF11" s="1"/>
      <c r="FG11" s="1"/>
      <c r="FH11" s="1"/>
    </row>
    <row r="12" spans="1:166" ht="24" customHeight="1">
      <c r="A12" s="15">
        <v>8</v>
      </c>
      <c r="B12" s="19" t="s">
        <v>70</v>
      </c>
      <c r="C12" s="19">
        <v>3070918</v>
      </c>
      <c r="D12" s="2" t="s">
        <v>47</v>
      </c>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1"/>
      <c r="EM12" s="1"/>
      <c r="EN12" s="1"/>
      <c r="EO12" s="1"/>
      <c r="EP12" s="1"/>
      <c r="EQ12" s="1"/>
      <c r="ER12" s="1"/>
      <c r="ES12" s="1"/>
      <c r="ET12" s="1"/>
      <c r="EU12" s="1"/>
      <c r="EV12" s="1"/>
      <c r="EW12" s="1"/>
      <c r="EX12" s="1"/>
      <c r="EY12" s="1"/>
      <c r="EZ12" s="1"/>
      <c r="FA12" s="1"/>
      <c r="FB12" s="1"/>
      <c r="FC12" s="1"/>
      <c r="FD12" s="1"/>
      <c r="FE12" s="1"/>
      <c r="FF12" s="1"/>
      <c r="FG12" s="1"/>
      <c r="FH12" s="1"/>
    </row>
    <row r="13" spans="1:166" ht="24.75" customHeight="1" thickBot="1">
      <c r="A13" s="3">
        <v>9</v>
      </c>
      <c r="B13" s="45" t="s">
        <v>71</v>
      </c>
      <c r="C13" s="45">
        <v>0</v>
      </c>
      <c r="D13" s="18" t="s">
        <v>72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1"/>
      <c r="EM13" s="1"/>
      <c r="EN13" s="1"/>
      <c r="EO13" s="1"/>
      <c r="EP13" s="1"/>
      <c r="EQ13" s="1"/>
      <c r="ER13" s="1"/>
      <c r="ES13" s="1"/>
      <c r="ET13" s="1"/>
      <c r="EU13" s="1"/>
      <c r="EV13" s="1"/>
      <c r="EW13" s="1"/>
      <c r="EX13" s="1"/>
      <c r="EY13" s="1"/>
      <c r="EZ13" s="1"/>
      <c r="FA13" s="1"/>
      <c r="FB13" s="1"/>
      <c r="FC13" s="1"/>
      <c r="FD13" s="1"/>
      <c r="FE13" s="1"/>
      <c r="FF13" s="1"/>
      <c r="FG13" s="1"/>
      <c r="FH13" s="1"/>
    </row>
    <row r="14" spans="1:166"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row>
    <row r="15" spans="1:166"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row>
    <row r="16" spans="1:166"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row>
    <row r="17" spans="1:166"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row>
    <row r="18" spans="1:166"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row>
    <row r="19" spans="1:166"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row>
    <row r="20" spans="1:166"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row>
    <row r="21" spans="1:166"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row>
    <row r="22" spans="1:166"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row>
    <row r="23" spans="1:166"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row>
    <row r="24" spans="1:166"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row>
    <row r="25" spans="1:166"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row>
    <row r="26" spans="1:166"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row>
    <row r="27" spans="1:166"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row>
    <row r="28" spans="1:166"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row>
    <row r="29" spans="1:166"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row>
    <row r="30" spans="1:166"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row>
    <row r="31" spans="1:166"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row>
    <row r="32" spans="1:166"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row>
    <row r="33" spans="1:166"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row>
    <row r="34" spans="1:166"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row>
    <row r="35" spans="1:166"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row>
    <row r="36" spans="1:166"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row>
    <row r="37" spans="1:166"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row>
    <row r="38" spans="1:166"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row>
    <row r="39" spans="1:166"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row>
    <row r="40" spans="1:166"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row>
    <row r="41" spans="1:166"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row>
    <row r="42" spans="1:166"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row>
    <row r="43" spans="1:166"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row>
    <row r="44" spans="1:166"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row>
    <row r="45" spans="1:166"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row>
    <row r="46" spans="1:166"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row>
    <row r="47" spans="1:166"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row>
    <row r="48" spans="1:166"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row>
    <row r="49" spans="1:166"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row>
    <row r="50" spans="1:166"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row>
    <row r="51" spans="1:166"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row>
    <row r="52" spans="1:166"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row>
    <row r="53" spans="1:166"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row>
    <row r="54" spans="1:166"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row>
    <row r="55" spans="1:166"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row>
    <row r="56" spans="1:166"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row>
    <row r="57" spans="1:166"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row>
    <row r="58" spans="1:166"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row>
    <row r="59" spans="1:166"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row>
    <row r="60" spans="1:166"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row>
    <row r="61" spans="1:166"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row>
    <row r="62" spans="1:166"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row>
    <row r="63" spans="1:166"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row>
    <row r="64" spans="1:166"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row>
    <row r="65" spans="1:166"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row>
    <row r="66" spans="1:166"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row>
    <row r="67" spans="1:166"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row>
    <row r="68" spans="1:166"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row>
    <row r="69" spans="1:166"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row>
    <row r="70" spans="1:166"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row>
    <row r="71" spans="1:166"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row>
    <row r="72" spans="1:166"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row>
    <row r="73" spans="1:166"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row>
    <row r="74" spans="1:166"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row>
    <row r="75" spans="1:166"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row>
    <row r="76" spans="1:166"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row>
    <row r="77" spans="1:166"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row>
    <row r="78" spans="1:166"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row>
    <row r="79" spans="1:166"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row>
    <row r="80" spans="1:166"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row>
    <row r="81" spans="1:166"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row>
    <row r="82" spans="1:166"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row>
    <row r="83" spans="1:166"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row>
    <row r="84" spans="1:166"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row>
    <row r="85" spans="1:166"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row>
    <row r="86" spans="1:166"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row>
    <row r="87" spans="1:166"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row>
    <row r="88" spans="1:166"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row>
    <row r="89" spans="1:166"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row>
    <row r="90" spans="1:166"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row>
    <row r="91" spans="1:166"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row>
    <row r="92" spans="1:166"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row>
    <row r="93" spans="1:166"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row>
    <row r="94" spans="1:166"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row>
    <row r="95" spans="1:166"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row>
    <row r="96" spans="1:166"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row>
    <row r="97" spans="1:166"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row>
    <row r="98" spans="1:166"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row>
    <row r="99" spans="1:166"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row>
    <row r="100" spans="1:166"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row>
    <row r="101" spans="1:166"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row>
    <row r="102" spans="1:166"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row>
    <row r="103" spans="1:166"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row>
    <row r="104" spans="1:166"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row>
    <row r="105" spans="1:166"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row>
    <row r="106" spans="1:166"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row>
    <row r="107" spans="1:166"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row>
    <row r="108" spans="1:166"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row>
    <row r="109" spans="1:166"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row>
    <row r="110" spans="1:166"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row>
    <row r="111" spans="1:166"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row>
    <row r="112" spans="1:166"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row>
    <row r="113" spans="1:166"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row>
    <row r="114" spans="1:166"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row>
    <row r="115" spans="1:166"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row>
    <row r="116" spans="1:166"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row>
    <row r="117" spans="1:166"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row>
    <row r="118" spans="1:166"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row>
    <row r="119" spans="1:166"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row>
    <row r="120" spans="1:166"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row>
    <row r="121" spans="1:166"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row>
    <row r="122" spans="1:166"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row>
    <row r="123" spans="1:166"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row>
    <row r="124" spans="1:166"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row>
    <row r="125" spans="1:166"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row>
    <row r="126" spans="1:166"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row>
    <row r="127" spans="1:166"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row>
    <row r="128" spans="1:166"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row>
    <row r="129" spans="1:166"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row>
    <row r="130" spans="1:166"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row>
    <row r="131" spans="1:166"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row>
    <row r="132" spans="1:166"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row>
    <row r="133" spans="1:166"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row>
    <row r="134" spans="1:166"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row>
    <row r="135" spans="1:166"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row>
    <row r="136" spans="1:166"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row>
    <row r="137" spans="1:166"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row>
    <row r="138" spans="1:166"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row>
    <row r="139" spans="1:166"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row>
    <row r="140" spans="1:166"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row>
    <row r="141" spans="1:166"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row>
    <row r="142" spans="1:166"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row>
    <row r="143" spans="1:166"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row>
    <row r="144" spans="1:166"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row>
    <row r="145" spans="1:166"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row>
    <row r="146" spans="1:166"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row>
    <row r="147" spans="1:166"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row>
    <row r="148" spans="1:166"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row>
    <row r="149" spans="1:166"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row>
    <row r="150" spans="1:166"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row>
    <row r="151" spans="1:166"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row>
    <row r="152" spans="1:166"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row>
    <row r="153" spans="1:166"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row>
    <row r="154" spans="1:166"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row>
    <row r="155" spans="1:166"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row>
    <row r="156" spans="1:166"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row>
    <row r="157" spans="1:166"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row>
    <row r="158" spans="1:166"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row>
    <row r="159" spans="1:166"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row>
    <row r="160" spans="1:166"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row>
    <row r="161" spans="1:166"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row>
    <row r="162" spans="1:166"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row>
    <row r="163" spans="1:166"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row>
    <row r="164" spans="1:166"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row>
    <row r="165" spans="1:166"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row>
    <row r="166" spans="1:166"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row>
    <row r="167" spans="1:166"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row>
    <row r="168" spans="1:166"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row>
    <row r="169" spans="1:166"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row>
    <row r="170" spans="1:166"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row>
    <row r="171" spans="1:166"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row>
    <row r="172" spans="1:166"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row>
    <row r="173" spans="1:166"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row>
    <row r="174" spans="1:166"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row>
    <row r="175" spans="1:166"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row>
    <row r="176" spans="1:166"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row>
    <row r="177" spans="1:166"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row>
    <row r="178" spans="1:166"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row>
    <row r="179" spans="1:166"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row>
    <row r="180" spans="1:166"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row>
    <row r="181" spans="1:166"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row>
    <row r="182" spans="1:166"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row>
    <row r="183" spans="1:166"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row>
    <row r="184" spans="1:166"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row>
    <row r="185" spans="1:166"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row>
    <row r="186" spans="1:166"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row>
    <row r="187" spans="1:166"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row>
    <row r="188" spans="1:166"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row>
    <row r="189" spans="1:166"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row>
    <row r="190" spans="1:166"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row>
    <row r="191" spans="1:166"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row>
    <row r="192" spans="1:166"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row>
    <row r="193" spans="1:166"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row>
    <row r="194" spans="1:166"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row>
    <row r="195" spans="1:166"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row>
    <row r="196" spans="1:166"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row>
    <row r="197" spans="1:166"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row>
    <row r="198" spans="1:166"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row>
    <row r="199" spans="1:166"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row>
    <row r="200" spans="1:166"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row>
    <row r="201" spans="1:166"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row>
    <row r="202" spans="1:166"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row>
    <row r="203" spans="1:166"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row>
    <row r="204" spans="1:166"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row>
    <row r="205" spans="1:166"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row>
    <row r="206" spans="1:166"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row>
    <row r="207" spans="1:166"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row>
    <row r="208" spans="1:166"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row>
    <row r="209" spans="1:166"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row>
    <row r="210" spans="1:166"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row>
    <row r="211" spans="1:166"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row>
    <row r="212" spans="1:166"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row>
    <row r="213" spans="1:166"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row>
    <row r="214" spans="1:166"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row>
    <row r="215" spans="1:166"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row>
    <row r="216" spans="1:166"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row>
    <row r="217" spans="1:166"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row>
    <row r="218" spans="1:166"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row>
    <row r="219" spans="1:166"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row>
    <row r="220" spans="1:166"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row>
    <row r="221" spans="1:166"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row>
    <row r="222" spans="1:166"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row>
    <row r="223" spans="1:166"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row>
    <row r="224" spans="1:166"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row>
    <row r="225" spans="1:166"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row>
    <row r="226" spans="1:166"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row>
    <row r="227" spans="1:166"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row>
    <row r="228" spans="1:166"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row>
    <row r="229" spans="1:166"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row>
    <row r="230" spans="1:166"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row>
    <row r="231" spans="1:166"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row>
    <row r="232" spans="1:166"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row>
    <row r="233" spans="1:166"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row>
    <row r="234" spans="1:166"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row>
    <row r="235" spans="1:166"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row>
    <row r="236" spans="1:166"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row>
    <row r="237" spans="1:166"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row>
    <row r="238" spans="1:166"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row>
    <row r="239" spans="1:166"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row>
    <row r="240" spans="1:166"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row>
    <row r="241" spans="1:166"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row>
    <row r="242" spans="1:166"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row>
    <row r="243" spans="1:166"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row>
    <row r="244" spans="1:166"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row>
    <row r="245" spans="1:166"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row>
    <row r="246" spans="1:166"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row>
    <row r="247" spans="1:166"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row>
    <row r="248" spans="1:166"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row>
    <row r="249" spans="1:166"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row>
    <row r="250" spans="1:166"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row>
    <row r="251" spans="1:166"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row>
    <row r="252" spans="1:166"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row>
    <row r="253" spans="1:166"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row>
    <row r="254" spans="1:166"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row>
    <row r="255" spans="1:166"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row>
    <row r="256" spans="1:166"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row>
    <row r="257" spans="1:166"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row>
    <row r="258" spans="1:166"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row>
    <row r="259" spans="1:166"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row>
    <row r="260" spans="1:166"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row>
    <row r="261" spans="1:166"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row>
    <row r="262" spans="1:166"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row>
    <row r="263" spans="1:166"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row>
    <row r="264" spans="1:166"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row>
    <row r="265" spans="1:166"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row>
    <row r="266" spans="1:166"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row>
    <row r="267" spans="1:166"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row>
    <row r="268" spans="1:166"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row>
    <row r="269" spans="1:166"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row>
    <row r="270" spans="1:166"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row>
    <row r="271" spans="1:166"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row>
    <row r="272" spans="1:166"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row>
    <row r="273" spans="1:166"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row>
    <row r="274" spans="1:166"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row>
    <row r="275" spans="1:166"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row>
    <row r="276" spans="1:166"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row>
    <row r="277" spans="1:166"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row>
    <row r="278" spans="1:166"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row>
    <row r="279" spans="1:166"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row>
    <row r="280" spans="1:166"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row>
    <row r="281" spans="1:166"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row>
    <row r="282" spans="1:166"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row>
    <row r="283" spans="1:166"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row>
    <row r="284" spans="1:166"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row>
    <row r="285" spans="1:166"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row>
    <row r="286" spans="1:166"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row>
    <row r="287" spans="1:166"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row>
    <row r="288" spans="1:166"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row>
    <row r="289" spans="1:166"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row>
    <row r="290" spans="1:166"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row>
    <row r="291" spans="1:166"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row>
    <row r="292" spans="1:166"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row>
    <row r="293" spans="1:166"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row>
    <row r="294" spans="1:166"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row>
    <row r="295" spans="1:166"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row>
    <row r="296" spans="1:166"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row>
    <row r="297" spans="1:166"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row>
    <row r="298" spans="1:166"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row>
    <row r="299" spans="1:166"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row>
    <row r="300" spans="1:166"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row>
    <row r="301" spans="1:166"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row>
  </sheetData>
  <mergeCells count="3">
    <mergeCell ref="A1:D1"/>
    <mergeCell ref="A2:D2"/>
    <mergeCell ref="A3:D3"/>
  </mergeCells>
  <phoneticPr fontId="12" type="noConversion"/>
  <printOptions horizontalCentered="1" verticalCentered="1"/>
  <pageMargins left="0.75" right="0.5" top="0.36" bottom="0.45" header="0.34" footer="0.3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L299"/>
  <sheetViews>
    <sheetView view="pageBreakPreview" zoomScaleNormal="100" zoomScaleSheetLayoutView="100" workbookViewId="0">
      <selection activeCell="C14" sqref="C14"/>
    </sheetView>
  </sheetViews>
  <sheetFormatPr defaultRowHeight="13.2"/>
  <cols>
    <col min="1" max="1" width="6.44140625" customWidth="1"/>
    <col min="2" max="2" width="33.44140625" customWidth="1"/>
    <col min="3" max="3" width="25.5546875" customWidth="1"/>
    <col min="4" max="4" width="21.6640625" customWidth="1"/>
    <col min="5" max="5" width="17.5546875" customWidth="1"/>
    <col min="6" max="6" width="25.5546875" customWidth="1"/>
    <col min="7" max="7" width="10.6640625" bestFit="1" customWidth="1"/>
    <col min="9" max="9" width="10.6640625" bestFit="1" customWidth="1"/>
  </cols>
  <sheetData>
    <row r="1" spans="1:38" ht="82.5" customHeight="1">
      <c r="A1" s="175" t="s">
        <v>87</v>
      </c>
      <c r="B1" s="176"/>
      <c r="C1" s="176"/>
      <c r="D1" s="176"/>
      <c r="E1" s="176"/>
      <c r="F1" s="177"/>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9.5" customHeight="1">
      <c r="A2" s="189" t="s">
        <v>1340</v>
      </c>
      <c r="B2" s="170"/>
      <c r="C2" s="170"/>
      <c r="D2" s="170"/>
      <c r="E2" s="170"/>
      <c r="F2" s="18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30" customHeight="1">
      <c r="A3" s="189" t="s">
        <v>154</v>
      </c>
      <c r="B3" s="170"/>
      <c r="C3" s="170"/>
      <c r="D3" s="170"/>
      <c r="E3" s="170"/>
      <c r="F3" s="18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78.75" customHeight="1">
      <c r="A4" s="31" t="s">
        <v>2</v>
      </c>
      <c r="B4" s="32" t="s">
        <v>155</v>
      </c>
      <c r="C4" s="32" t="s">
        <v>156</v>
      </c>
      <c r="D4" s="32" t="s">
        <v>90</v>
      </c>
      <c r="E4" s="32" t="s">
        <v>157</v>
      </c>
      <c r="F4" s="33" t="s">
        <v>19</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15" customHeight="1">
      <c r="A5" s="31"/>
      <c r="B5" s="32" t="s">
        <v>20</v>
      </c>
      <c r="C5" s="32" t="s">
        <v>21</v>
      </c>
      <c r="D5" s="32" t="s">
        <v>22</v>
      </c>
      <c r="E5" s="32" t="s">
        <v>23</v>
      </c>
      <c r="F5" s="33" t="s">
        <v>158</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30" customHeight="1">
      <c r="A6" s="31">
        <v>1</v>
      </c>
      <c r="B6" s="24">
        <v>446889</v>
      </c>
      <c r="C6" s="24">
        <v>4758</v>
      </c>
      <c r="D6" s="24">
        <f>B6+C6</f>
        <v>451647</v>
      </c>
      <c r="E6" s="24">
        <v>12455</v>
      </c>
      <c r="F6" s="34">
        <f>E6*100/D6</f>
        <v>2.7576846519516347</v>
      </c>
      <c r="G6" s="1"/>
      <c r="H6" s="1"/>
      <c r="I6" s="1"/>
      <c r="J6" s="1"/>
      <c r="K6" s="1"/>
      <c r="L6" s="1"/>
      <c r="M6" s="1"/>
      <c r="N6" s="1"/>
      <c r="O6" s="1"/>
      <c r="P6" s="1"/>
      <c r="Q6" s="1"/>
      <c r="R6" s="1"/>
      <c r="S6" s="1"/>
      <c r="T6" s="1"/>
      <c r="U6" s="1"/>
      <c r="V6" s="1"/>
      <c r="W6" s="1"/>
      <c r="X6" s="1"/>
      <c r="Y6" s="1"/>
      <c r="Z6" s="1"/>
      <c r="AA6" s="1"/>
      <c r="AB6" s="1"/>
      <c r="AC6" s="1"/>
      <c r="AD6" s="1"/>
      <c r="AE6" s="1"/>
      <c r="AF6" s="1"/>
      <c r="AG6" s="1"/>
    </row>
    <row r="7" spans="1:38" ht="30" customHeight="1" thickBot="1">
      <c r="A7" s="40" t="s">
        <v>48</v>
      </c>
      <c r="B7" s="27">
        <f>B6</f>
        <v>446889</v>
      </c>
      <c r="C7" s="27">
        <f t="shared" ref="C7:F7" si="0">C6</f>
        <v>4758</v>
      </c>
      <c r="D7" s="27">
        <f t="shared" si="0"/>
        <v>451647</v>
      </c>
      <c r="E7" s="27">
        <f t="shared" si="0"/>
        <v>12455</v>
      </c>
      <c r="F7" s="34">
        <f t="shared" si="0"/>
        <v>2.7576846519516347</v>
      </c>
      <c r="G7" s="1"/>
      <c r="H7" s="1"/>
      <c r="I7" s="1"/>
      <c r="J7" s="1"/>
      <c r="K7" s="1"/>
      <c r="L7" s="1"/>
      <c r="M7" s="1"/>
      <c r="N7" s="1"/>
      <c r="O7" s="1"/>
      <c r="P7" s="1"/>
      <c r="Q7" s="1"/>
      <c r="R7" s="1"/>
      <c r="S7" s="1"/>
      <c r="T7" s="1"/>
      <c r="U7" s="1"/>
      <c r="V7" s="1"/>
      <c r="W7" s="1"/>
      <c r="X7" s="1"/>
      <c r="Y7" s="1"/>
      <c r="Z7" s="1"/>
      <c r="AA7" s="1"/>
      <c r="AB7" s="1"/>
      <c r="AC7" s="1"/>
      <c r="AD7" s="1"/>
      <c r="AE7" s="1"/>
      <c r="AF7" s="1"/>
      <c r="AG7" s="1"/>
    </row>
    <row r="8" spans="1:38" ht="13.5" customHeight="1" thickBot="1">
      <c r="A8" s="35"/>
      <c r="B8" s="36"/>
      <c r="C8" s="36"/>
      <c r="D8" s="36"/>
      <c r="E8" s="36"/>
      <c r="F8" s="37"/>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3.8">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3.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8" ht="13.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row>
    <row r="12" spans="1:38" ht="13.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8" ht="13.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row>
    <row r="14" spans="1:38"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8"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8"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8"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8"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8"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8"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8"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sheetData>
  <mergeCells count="3">
    <mergeCell ref="A1:F1"/>
    <mergeCell ref="A3:F3"/>
    <mergeCell ref="A2:F2"/>
  </mergeCells>
  <phoneticPr fontId="12" type="noConversion"/>
  <printOptions horizontalCentered="1" verticalCentered="1"/>
  <pageMargins left="0" right="0" top="0" bottom="0" header="0" footer="0"/>
  <pageSetup paperSize="9" scale="8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4"/>
  <sheetViews>
    <sheetView view="pageBreakPreview" topLeftCell="A16" zoomScaleSheetLayoutView="100" workbookViewId="0">
      <selection activeCell="F43" sqref="F43"/>
    </sheetView>
  </sheetViews>
  <sheetFormatPr defaultColWidth="9.109375" defaultRowHeight="13.2"/>
  <cols>
    <col min="1" max="1" width="6.109375" style="48" customWidth="1"/>
    <col min="2" max="2" width="8.88671875" style="48" customWidth="1"/>
    <col min="3" max="3" width="14.33203125" style="48" customWidth="1"/>
    <col min="4" max="4" width="14.88671875" style="48" customWidth="1"/>
    <col min="5" max="5" width="16.88671875" style="48" bestFit="1" customWidth="1"/>
    <col min="6" max="6" width="17.44140625" style="48" customWidth="1"/>
    <col min="7" max="7" width="16.6640625" style="48" bestFit="1" customWidth="1"/>
    <col min="8" max="8" width="14" style="48" bestFit="1" customWidth="1"/>
    <col min="9" max="9" width="14.5546875" style="48" customWidth="1"/>
    <col min="10" max="10" width="9.109375" style="48"/>
    <col min="11" max="11" width="10.88671875" style="48" bestFit="1" customWidth="1"/>
    <col min="12" max="12" width="9.109375" style="48"/>
    <col min="13" max="13" width="13.44140625" style="48" customWidth="1"/>
    <col min="14" max="14" width="12.33203125" style="48" customWidth="1"/>
    <col min="15" max="15" width="11.88671875" style="48" bestFit="1" customWidth="1"/>
    <col min="16" max="16384" width="9.109375" style="48"/>
  </cols>
  <sheetData>
    <row r="1" spans="1:10" ht="48" customHeight="1">
      <c r="A1" s="175" t="s">
        <v>87</v>
      </c>
      <c r="B1" s="176"/>
      <c r="C1" s="176"/>
      <c r="D1" s="176"/>
      <c r="E1" s="176"/>
      <c r="F1" s="176"/>
      <c r="G1" s="176"/>
      <c r="H1" s="176"/>
      <c r="I1" s="176"/>
      <c r="J1" s="177"/>
    </row>
    <row r="2" spans="1:10" ht="22.2" customHeight="1" thickBot="1">
      <c r="A2" s="197" t="s">
        <v>1340</v>
      </c>
      <c r="B2" s="198"/>
      <c r="C2" s="198"/>
      <c r="D2" s="198"/>
      <c r="E2" s="198"/>
      <c r="F2" s="198"/>
      <c r="G2" s="198"/>
      <c r="H2" s="168"/>
      <c r="I2" s="168"/>
      <c r="J2" s="169"/>
    </row>
    <row r="3" spans="1:10" s="49" customFormat="1" ht="34.950000000000003" customHeight="1">
      <c r="A3" s="199" t="s">
        <v>159</v>
      </c>
      <c r="B3" s="200"/>
      <c r="C3" s="200"/>
      <c r="D3" s="200"/>
      <c r="E3" s="200"/>
      <c r="F3" s="200"/>
      <c r="G3" s="201"/>
      <c r="H3" s="126"/>
      <c r="I3" s="126"/>
      <c r="J3" s="95"/>
    </row>
    <row r="4" spans="1:10" s="49" customFormat="1" ht="132">
      <c r="A4" s="96" t="s">
        <v>49</v>
      </c>
      <c r="B4" s="97" t="s">
        <v>18</v>
      </c>
      <c r="C4" s="98" t="s">
        <v>162</v>
      </c>
      <c r="D4" s="98" t="s">
        <v>165</v>
      </c>
      <c r="E4" s="98" t="s">
        <v>163</v>
      </c>
      <c r="F4" s="98" t="s">
        <v>291</v>
      </c>
      <c r="G4" s="99" t="s">
        <v>164</v>
      </c>
      <c r="H4" s="127"/>
      <c r="I4" s="127"/>
      <c r="J4" s="59"/>
    </row>
    <row r="5" spans="1:10" s="49" customFormat="1">
      <c r="A5" s="51">
        <v>1</v>
      </c>
      <c r="B5" s="52">
        <v>2</v>
      </c>
      <c r="C5" s="52">
        <v>3</v>
      </c>
      <c r="D5" s="52">
        <v>4</v>
      </c>
      <c r="E5" s="52">
        <v>5</v>
      </c>
      <c r="F5" s="52" t="s">
        <v>166</v>
      </c>
      <c r="G5" s="69" t="s">
        <v>167</v>
      </c>
      <c r="H5" s="127"/>
      <c r="I5" s="127"/>
      <c r="J5" s="59"/>
    </row>
    <row r="6" spans="1:10" s="49" customFormat="1" ht="15">
      <c r="A6" s="53">
        <v>1</v>
      </c>
      <c r="B6" s="54">
        <v>45839</v>
      </c>
      <c r="C6" s="55">
        <v>73525</v>
      </c>
      <c r="D6" s="55">
        <v>639292</v>
      </c>
      <c r="E6" s="55">
        <v>701234</v>
      </c>
      <c r="F6" s="55">
        <v>17918740</v>
      </c>
      <c r="G6" s="62">
        <f>F6/E6</f>
        <v>25.553153440934125</v>
      </c>
      <c r="H6" s="127"/>
      <c r="I6" s="128"/>
      <c r="J6" s="59"/>
    </row>
    <row r="7" spans="1:10" s="49" customFormat="1" ht="15">
      <c r="A7" s="53">
        <v>2</v>
      </c>
      <c r="B7" s="54">
        <v>45870</v>
      </c>
      <c r="C7" s="55">
        <v>76427</v>
      </c>
      <c r="D7" s="55">
        <v>653971</v>
      </c>
      <c r="E7" s="55">
        <v>721257</v>
      </c>
      <c r="F7" s="55">
        <v>19594881</v>
      </c>
      <c r="G7" s="62">
        <f>F7/E7</f>
        <v>27.167682254730284</v>
      </c>
      <c r="H7" s="127"/>
      <c r="I7" s="128"/>
      <c r="J7" s="59"/>
    </row>
    <row r="8" spans="1:10" s="49" customFormat="1" ht="15">
      <c r="A8" s="53">
        <v>3</v>
      </c>
      <c r="B8" s="54">
        <v>45901</v>
      </c>
      <c r="C8" s="55">
        <v>73635</v>
      </c>
      <c r="D8" s="55">
        <v>654428</v>
      </c>
      <c r="E8" s="55">
        <v>723800</v>
      </c>
      <c r="F8" s="55">
        <v>17722000</v>
      </c>
      <c r="G8" s="62">
        <f>F8/E8</f>
        <v>24.484664271898314</v>
      </c>
      <c r="H8" s="127"/>
      <c r="I8" s="128"/>
      <c r="J8" s="59"/>
    </row>
    <row r="9" spans="1:10" s="49" customFormat="1" ht="15.6" thickBot="1">
      <c r="A9" s="193" t="s">
        <v>48</v>
      </c>
      <c r="B9" s="194"/>
      <c r="C9" s="74">
        <f>SUM(C6:C8)</f>
        <v>223587</v>
      </c>
      <c r="D9" s="74">
        <f t="shared" ref="D9:F9" si="0">SUM(D6:D8)</f>
        <v>1947691</v>
      </c>
      <c r="E9" s="74">
        <f>SUM(E6:E8)</f>
        <v>2146291</v>
      </c>
      <c r="F9" s="74">
        <f t="shared" si="0"/>
        <v>55235621</v>
      </c>
      <c r="G9" s="75">
        <f>F9/E9</f>
        <v>25.735383039858061</v>
      </c>
      <c r="H9" s="127"/>
      <c r="I9" s="128"/>
      <c r="J9" s="59"/>
    </row>
    <row r="10" spans="1:10" s="49" customFormat="1" ht="13.8" thickBot="1">
      <c r="A10" s="56"/>
      <c r="B10" s="129"/>
      <c r="C10" s="130"/>
      <c r="D10" s="130"/>
      <c r="E10" s="131"/>
      <c r="F10" s="127"/>
      <c r="G10" s="127"/>
      <c r="H10" s="127"/>
      <c r="I10" s="127"/>
      <c r="J10" s="59"/>
    </row>
    <row r="11" spans="1:10" s="49" customFormat="1" ht="18" customHeight="1">
      <c r="A11" s="199" t="s">
        <v>160</v>
      </c>
      <c r="B11" s="200"/>
      <c r="C11" s="200"/>
      <c r="D11" s="200"/>
      <c r="E11" s="200"/>
      <c r="F11" s="200"/>
      <c r="G11" s="200"/>
      <c r="H11" s="200"/>
      <c r="I11" s="200"/>
      <c r="J11" s="201"/>
    </row>
    <row r="12" spans="1:10" s="49" customFormat="1" ht="105.6">
      <c r="A12" s="100" t="s">
        <v>49</v>
      </c>
      <c r="B12" s="101" t="s">
        <v>18</v>
      </c>
      <c r="C12" s="50" t="s">
        <v>168</v>
      </c>
      <c r="D12" s="50" t="s">
        <v>169</v>
      </c>
      <c r="E12" s="50" t="s">
        <v>170</v>
      </c>
      <c r="F12" s="50" t="s">
        <v>171</v>
      </c>
      <c r="G12" s="50" t="s">
        <v>172</v>
      </c>
      <c r="H12" s="102" t="s">
        <v>173</v>
      </c>
      <c r="I12" s="50" t="s">
        <v>174</v>
      </c>
      <c r="J12" s="103" t="s">
        <v>175</v>
      </c>
    </row>
    <row r="13" spans="1:10" s="49" customFormat="1">
      <c r="A13" s="100"/>
      <c r="B13" s="101"/>
      <c r="C13" s="50" t="s">
        <v>176</v>
      </c>
      <c r="D13" s="50" t="s">
        <v>177</v>
      </c>
      <c r="E13" s="50" t="s">
        <v>177</v>
      </c>
      <c r="F13" s="50" t="s">
        <v>176</v>
      </c>
      <c r="G13" s="50" t="s">
        <v>177</v>
      </c>
      <c r="H13" s="50" t="s">
        <v>176</v>
      </c>
      <c r="I13" s="50" t="s">
        <v>177</v>
      </c>
      <c r="J13" s="104" t="s">
        <v>177</v>
      </c>
    </row>
    <row r="14" spans="1:10" s="49" customFormat="1" ht="26.4">
      <c r="A14" s="51">
        <v>1</v>
      </c>
      <c r="B14" s="52">
        <v>2</v>
      </c>
      <c r="C14" s="52">
        <v>3</v>
      </c>
      <c r="D14" s="52">
        <v>4</v>
      </c>
      <c r="E14" s="52" t="s">
        <v>178</v>
      </c>
      <c r="F14" s="52">
        <v>6</v>
      </c>
      <c r="G14" s="52" t="s">
        <v>179</v>
      </c>
      <c r="H14" s="52">
        <v>8</v>
      </c>
      <c r="I14" s="52" t="s">
        <v>180</v>
      </c>
      <c r="J14" s="69" t="s">
        <v>181</v>
      </c>
    </row>
    <row r="15" spans="1:10" s="49" customFormat="1" ht="15">
      <c r="A15" s="53">
        <v>1</v>
      </c>
      <c r="B15" s="54">
        <f t="shared" ref="B15:C17" si="1">B6</f>
        <v>45839</v>
      </c>
      <c r="C15" s="55">
        <f>C6</f>
        <v>73525</v>
      </c>
      <c r="D15" s="57">
        <v>2658.2215303472221</v>
      </c>
      <c r="E15" s="58">
        <f>D15/C15</f>
        <v>3.6153982051645321E-2</v>
      </c>
      <c r="F15" s="55">
        <f>D6</f>
        <v>639292</v>
      </c>
      <c r="G15" s="58">
        <f>E15*F15</f>
        <v>23112.95149376044</v>
      </c>
      <c r="H15" s="86">
        <f>E6</f>
        <v>701234</v>
      </c>
      <c r="I15" s="57">
        <v>631207.15118723386</v>
      </c>
      <c r="J15" s="88">
        <f>I15/H15</f>
        <v>0.90013768754400647</v>
      </c>
    </row>
    <row r="16" spans="1:10" s="49" customFormat="1" ht="15">
      <c r="A16" s="53">
        <v>2</v>
      </c>
      <c r="B16" s="54">
        <f t="shared" si="1"/>
        <v>45870</v>
      </c>
      <c r="C16" s="55">
        <f t="shared" si="1"/>
        <v>76427</v>
      </c>
      <c r="D16" s="57">
        <v>2489.7247405671296</v>
      </c>
      <c r="E16" s="58">
        <f t="shared" ref="E16:E18" si="2">D16/C16</f>
        <v>3.2576507524397523E-2</v>
      </c>
      <c r="F16" s="55">
        <f t="shared" ref="F16:F17" si="3">D7</f>
        <v>653971</v>
      </c>
      <c r="G16" s="58">
        <f t="shared" ref="G16:G17" si="4">E16*F16</f>
        <v>21304.091202237774</v>
      </c>
      <c r="H16" s="86">
        <f t="shared" ref="H16:H18" si="5">E7</f>
        <v>721257</v>
      </c>
      <c r="I16" s="57">
        <v>590792.52793107647</v>
      </c>
      <c r="J16" s="88">
        <f>I16/H16</f>
        <v>0.81911513916825274</v>
      </c>
    </row>
    <row r="17" spans="1:12" s="49" customFormat="1" ht="15">
      <c r="A17" s="53">
        <v>3</v>
      </c>
      <c r="B17" s="54">
        <f t="shared" si="1"/>
        <v>45901</v>
      </c>
      <c r="C17" s="55">
        <f t="shared" si="1"/>
        <v>73635</v>
      </c>
      <c r="D17" s="57">
        <v>3697.3719677430554</v>
      </c>
      <c r="E17" s="58">
        <f t="shared" si="2"/>
        <v>5.0212154108006453E-2</v>
      </c>
      <c r="F17" s="55">
        <f t="shared" si="3"/>
        <v>654428</v>
      </c>
      <c r="G17" s="58">
        <f t="shared" si="4"/>
        <v>32860.23958859445</v>
      </c>
      <c r="H17" s="86">
        <f t="shared" si="5"/>
        <v>723800</v>
      </c>
      <c r="I17" s="57">
        <v>786302.43324322894</v>
      </c>
      <c r="J17" s="88">
        <f t="shared" ref="J17" si="6">I17/H17</f>
        <v>1.0863531821542263</v>
      </c>
      <c r="L17" s="105"/>
    </row>
    <row r="18" spans="1:12" s="49" customFormat="1" ht="15.6" thickBot="1">
      <c r="A18" s="193" t="s">
        <v>48</v>
      </c>
      <c r="B18" s="194"/>
      <c r="C18" s="74">
        <f>SUM(C15:C17)</f>
        <v>223587</v>
      </c>
      <c r="D18" s="89">
        <f>SUM(D15:D17)</f>
        <v>8845.3182386574081</v>
      </c>
      <c r="E18" s="90">
        <f t="shared" si="2"/>
        <v>3.956096838661196E-2</v>
      </c>
      <c r="F18" s="74">
        <f>SUM(F15:F17)</f>
        <v>1947691</v>
      </c>
      <c r="G18" s="106">
        <f>SUM(G15:G17)</f>
        <v>77277.282284592657</v>
      </c>
      <c r="H18" s="91">
        <f t="shared" si="5"/>
        <v>2146291</v>
      </c>
      <c r="I18" s="87">
        <f>SUM(I15:I17)</f>
        <v>2008302.1123615392</v>
      </c>
      <c r="J18" s="92">
        <f>I18/H18</f>
        <v>0.93570821121718306</v>
      </c>
    </row>
    <row r="19" spans="1:12" s="49" customFormat="1" ht="15.6" thickBot="1">
      <c r="A19" s="56"/>
      <c r="B19" s="132"/>
      <c r="C19" s="133"/>
      <c r="D19" s="133"/>
      <c r="E19" s="133"/>
      <c r="F19" s="134"/>
      <c r="G19" s="127"/>
      <c r="H19" s="127"/>
      <c r="I19" s="127"/>
      <c r="J19" s="59"/>
    </row>
    <row r="20" spans="1:12" s="49" customFormat="1" ht="38.25" customHeight="1">
      <c r="A20" s="190" t="s">
        <v>161</v>
      </c>
      <c r="B20" s="191"/>
      <c r="C20" s="191"/>
      <c r="D20" s="191"/>
      <c r="E20" s="191"/>
      <c r="F20" s="191"/>
      <c r="G20" s="191"/>
      <c r="H20" s="192"/>
      <c r="I20" s="127"/>
      <c r="J20" s="59"/>
    </row>
    <row r="21" spans="1:12" s="49" customFormat="1" ht="118.8">
      <c r="A21" s="100" t="s">
        <v>49</v>
      </c>
      <c r="B21" s="101" t="s">
        <v>18</v>
      </c>
      <c r="C21" s="50" t="s">
        <v>182</v>
      </c>
      <c r="D21" s="50" t="s">
        <v>183</v>
      </c>
      <c r="E21" s="50" t="s">
        <v>184</v>
      </c>
      <c r="F21" s="50" t="s">
        <v>173</v>
      </c>
      <c r="G21" s="50" t="s">
        <v>185</v>
      </c>
      <c r="H21" s="60" t="s">
        <v>186</v>
      </c>
      <c r="I21" s="127"/>
      <c r="J21" s="59"/>
    </row>
    <row r="22" spans="1:12" s="49" customFormat="1" ht="17.25" customHeight="1">
      <c r="A22" s="51">
        <v>1</v>
      </c>
      <c r="B22" s="52">
        <v>2</v>
      </c>
      <c r="C22" s="52">
        <v>3</v>
      </c>
      <c r="D22" s="52">
        <v>4</v>
      </c>
      <c r="E22" s="52" t="s">
        <v>50</v>
      </c>
      <c r="F22" s="52">
        <v>6</v>
      </c>
      <c r="G22" s="52" t="s">
        <v>187</v>
      </c>
      <c r="H22" s="61" t="s">
        <v>73</v>
      </c>
      <c r="I22" s="127"/>
      <c r="J22" s="59"/>
    </row>
    <row r="23" spans="1:12" s="49" customFormat="1" ht="15">
      <c r="A23" s="53">
        <v>1</v>
      </c>
      <c r="B23" s="54">
        <f>B15</f>
        <v>45839</v>
      </c>
      <c r="C23" s="55">
        <v>60498</v>
      </c>
      <c r="D23" s="55">
        <v>638612</v>
      </c>
      <c r="E23" s="55">
        <f>C23*D23</f>
        <v>38634748776</v>
      </c>
      <c r="F23" s="55">
        <f>E6</f>
        <v>701234</v>
      </c>
      <c r="G23" s="55">
        <v>15130402</v>
      </c>
      <c r="H23" s="62">
        <f>G23/F23</f>
        <v>21.576823143201842</v>
      </c>
      <c r="I23" s="127"/>
      <c r="J23" s="59"/>
    </row>
    <row r="24" spans="1:12" s="49" customFormat="1" ht="15">
      <c r="A24" s="53">
        <v>2</v>
      </c>
      <c r="B24" s="54">
        <f>B16</f>
        <v>45870</v>
      </c>
      <c r="C24" s="55">
        <v>70828</v>
      </c>
      <c r="D24" s="55">
        <v>657918</v>
      </c>
      <c r="E24" s="55">
        <f t="shared" ref="E24:E26" si="7">C24*D24</f>
        <v>46599016104</v>
      </c>
      <c r="F24" s="55">
        <f t="shared" ref="F24:F26" si="8">E7</f>
        <v>721257</v>
      </c>
      <c r="G24" s="55">
        <v>18383134</v>
      </c>
      <c r="H24" s="62">
        <f t="shared" ref="H24:H25" si="9">G24/F24</f>
        <v>25.48763339558576</v>
      </c>
      <c r="I24" s="127"/>
      <c r="J24" s="59"/>
    </row>
    <row r="25" spans="1:12" s="49" customFormat="1" ht="15">
      <c r="A25" s="53">
        <v>3</v>
      </c>
      <c r="B25" s="54">
        <f>B17</f>
        <v>45901</v>
      </c>
      <c r="C25" s="55">
        <v>62663</v>
      </c>
      <c r="D25" s="55">
        <v>657746</v>
      </c>
      <c r="E25" s="55">
        <f t="shared" si="7"/>
        <v>41216337598</v>
      </c>
      <c r="F25" s="55">
        <f t="shared" si="8"/>
        <v>723800</v>
      </c>
      <c r="G25" s="55">
        <v>15941277</v>
      </c>
      <c r="H25" s="62">
        <f t="shared" si="9"/>
        <v>22.024422492401214</v>
      </c>
      <c r="I25" s="127"/>
      <c r="J25" s="59"/>
    </row>
    <row r="26" spans="1:12" ht="15.6" thickBot="1">
      <c r="A26" s="193" t="s">
        <v>48</v>
      </c>
      <c r="B26" s="194"/>
      <c r="C26" s="74">
        <f>SUM(C23:C25)</f>
        <v>193989</v>
      </c>
      <c r="D26" s="74">
        <f>SUM(D23:D25)</f>
        <v>1954276</v>
      </c>
      <c r="E26" s="74">
        <f t="shared" si="7"/>
        <v>379108046964</v>
      </c>
      <c r="F26" s="74">
        <f t="shared" si="8"/>
        <v>2146291</v>
      </c>
      <c r="G26" s="74">
        <f>SUM(G23:G25)</f>
        <v>49454813</v>
      </c>
      <c r="H26" s="75">
        <f>G26/F26</f>
        <v>23.041988714484663</v>
      </c>
      <c r="I26" s="135"/>
      <c r="J26" s="70"/>
    </row>
    <row r="27" spans="1:12" ht="13.8" thickBot="1">
      <c r="A27" s="71"/>
      <c r="B27" s="135"/>
      <c r="C27" s="135"/>
      <c r="D27" s="135"/>
      <c r="E27" s="135"/>
      <c r="F27" s="135"/>
      <c r="G27" s="135"/>
      <c r="H27" s="135"/>
      <c r="I27" s="135"/>
      <c r="J27" s="70"/>
    </row>
    <row r="28" spans="1:12" ht="34.950000000000003" customHeight="1">
      <c r="A28" s="190" t="s">
        <v>201</v>
      </c>
      <c r="B28" s="191"/>
      <c r="C28" s="191"/>
      <c r="D28" s="191"/>
      <c r="E28" s="191"/>
      <c r="F28" s="192"/>
      <c r="G28" s="135"/>
      <c r="H28" s="135"/>
      <c r="I28" s="135"/>
      <c r="J28" s="70"/>
    </row>
    <row r="29" spans="1:12" ht="110.4" customHeight="1">
      <c r="A29" s="100" t="s">
        <v>49</v>
      </c>
      <c r="B29" s="101" t="s">
        <v>18</v>
      </c>
      <c r="C29" s="50" t="s">
        <v>197</v>
      </c>
      <c r="D29" s="50" t="s">
        <v>198</v>
      </c>
      <c r="E29" s="50" t="s">
        <v>199</v>
      </c>
      <c r="F29" s="60" t="s">
        <v>200</v>
      </c>
      <c r="G29" s="135"/>
      <c r="H29" s="135"/>
      <c r="I29" s="135"/>
      <c r="J29" s="70"/>
    </row>
    <row r="30" spans="1:12">
      <c r="A30" s="100">
        <v>1</v>
      </c>
      <c r="B30" s="101">
        <v>2</v>
      </c>
      <c r="C30" s="50">
        <v>3</v>
      </c>
      <c r="D30" s="50">
        <v>4</v>
      </c>
      <c r="E30" s="50">
        <v>5</v>
      </c>
      <c r="F30" s="60" t="s">
        <v>202</v>
      </c>
      <c r="G30" s="135"/>
      <c r="H30" s="135"/>
      <c r="I30" s="135"/>
      <c r="J30" s="70"/>
    </row>
    <row r="31" spans="1:12" ht="15">
      <c r="A31" s="107">
        <v>1</v>
      </c>
      <c r="B31" s="108">
        <f>B23</f>
        <v>45839</v>
      </c>
      <c r="C31" s="55">
        <f>C6</f>
        <v>73525</v>
      </c>
      <c r="D31" s="57">
        <f>D15</f>
        <v>2658.2215303472221</v>
      </c>
      <c r="E31" s="55">
        <f>D6</f>
        <v>639292</v>
      </c>
      <c r="F31" s="88">
        <v>3.522609018196781E-2</v>
      </c>
      <c r="G31" s="135"/>
      <c r="H31" s="135"/>
      <c r="I31" s="135"/>
      <c r="J31" s="70"/>
    </row>
    <row r="32" spans="1:12" ht="15">
      <c r="A32" s="107">
        <v>2</v>
      </c>
      <c r="B32" s="108">
        <f>B24</f>
        <v>45870</v>
      </c>
      <c r="C32" s="55">
        <f t="shared" ref="C32:C33" si="10">C7</f>
        <v>76427</v>
      </c>
      <c r="D32" s="57">
        <f t="shared" ref="D32:D33" si="11">D16</f>
        <v>2489.7247405671296</v>
      </c>
      <c r="E32" s="55">
        <f t="shared" ref="E32:E33" si="12">D7</f>
        <v>653971</v>
      </c>
      <c r="F32" s="88">
        <v>3.015035038646453E-2</v>
      </c>
      <c r="G32" s="135"/>
      <c r="H32" s="135"/>
      <c r="I32" s="135"/>
      <c r="J32" s="70"/>
    </row>
    <row r="33" spans="1:10" ht="15">
      <c r="A33" s="107">
        <v>3</v>
      </c>
      <c r="B33" s="108">
        <f>B25</f>
        <v>45901</v>
      </c>
      <c r="C33" s="55">
        <f t="shared" si="10"/>
        <v>73635</v>
      </c>
      <c r="D33" s="57">
        <f t="shared" si="11"/>
        <v>3697.3719677430554</v>
      </c>
      <c r="E33" s="55">
        <f t="shared" si="12"/>
        <v>654428</v>
      </c>
      <c r="F33" s="88">
        <v>4.4368718724931103E-2</v>
      </c>
      <c r="G33" s="135"/>
      <c r="H33" s="135"/>
      <c r="I33" s="135"/>
      <c r="J33" s="70"/>
    </row>
    <row r="34" spans="1:10" ht="15.6" thickBot="1">
      <c r="A34" s="195" t="s">
        <v>48</v>
      </c>
      <c r="B34" s="196"/>
      <c r="C34" s="74">
        <f>C9</f>
        <v>223587</v>
      </c>
      <c r="D34" s="89">
        <f>D18</f>
        <v>8845.3182386574081</v>
      </c>
      <c r="E34" s="74">
        <f>D9</f>
        <v>1947691</v>
      </c>
      <c r="F34" s="92">
        <f>J18/G9</f>
        <v>3.6358822006573241E-2</v>
      </c>
      <c r="G34" s="72"/>
      <c r="H34" s="72"/>
      <c r="I34" s="72"/>
      <c r="J34" s="73"/>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34"/>
  <sheetViews>
    <sheetView view="pageBreakPreview" topLeftCell="A22" zoomScaleSheetLayoutView="100" workbookViewId="0">
      <selection activeCell="I42" sqref="I42"/>
    </sheetView>
  </sheetViews>
  <sheetFormatPr defaultColWidth="9.109375" defaultRowHeight="13.2"/>
  <cols>
    <col min="1" max="1" width="6.109375" style="48" customWidth="1"/>
    <col min="2" max="2" width="8.88671875" style="48" customWidth="1"/>
    <col min="3" max="3" width="14.33203125" style="48" customWidth="1"/>
    <col min="4" max="4" width="14.88671875" style="48" customWidth="1"/>
    <col min="5" max="5" width="15.6640625" style="48" customWidth="1"/>
    <col min="6" max="6" width="12.6640625" style="48" customWidth="1"/>
    <col min="7" max="7" width="16.44140625" style="48" customWidth="1"/>
    <col min="8" max="8" width="14" style="48" bestFit="1" customWidth="1"/>
    <col min="9" max="9" width="14.6640625" style="48" customWidth="1"/>
    <col min="10" max="10" width="9.109375" style="48"/>
    <col min="11" max="11" width="10.88671875" style="48" bestFit="1" customWidth="1"/>
    <col min="12" max="12" width="9.109375" style="48"/>
    <col min="13" max="13" width="13.44140625" style="48" customWidth="1"/>
    <col min="14" max="14" width="12.33203125" style="48" customWidth="1"/>
    <col min="15" max="15" width="11.88671875" style="48" bestFit="1" customWidth="1"/>
    <col min="16" max="16384" width="9.109375" style="48"/>
  </cols>
  <sheetData>
    <row r="1" spans="1:10" ht="48" customHeight="1">
      <c r="A1" s="204" t="s">
        <v>87</v>
      </c>
      <c r="B1" s="205"/>
      <c r="C1" s="205"/>
      <c r="D1" s="205"/>
      <c r="E1" s="205"/>
      <c r="F1" s="205"/>
      <c r="G1" s="205"/>
      <c r="H1" s="205"/>
      <c r="I1" s="205"/>
      <c r="J1" s="206"/>
    </row>
    <row r="2" spans="1:10" ht="18" customHeight="1" thickBot="1">
      <c r="A2" s="207" t="s">
        <v>1340</v>
      </c>
      <c r="B2" s="208"/>
      <c r="C2" s="208"/>
      <c r="D2" s="208"/>
      <c r="E2" s="208"/>
      <c r="F2" s="208"/>
      <c r="G2" s="208"/>
      <c r="H2" s="209"/>
      <c r="I2" s="209"/>
      <c r="J2" s="210"/>
    </row>
    <row r="3" spans="1:10" s="109" customFormat="1" ht="40.5" customHeight="1">
      <c r="A3" s="199" t="s">
        <v>188</v>
      </c>
      <c r="B3" s="200"/>
      <c r="C3" s="200"/>
      <c r="D3" s="200"/>
      <c r="E3" s="200"/>
      <c r="F3" s="200"/>
      <c r="G3" s="201"/>
      <c r="H3" s="126"/>
      <c r="I3" s="126"/>
      <c r="J3" s="95"/>
    </row>
    <row r="4" spans="1:10" s="109" customFormat="1" ht="145.19999999999999">
      <c r="A4" s="100" t="s">
        <v>49</v>
      </c>
      <c r="B4" s="101" t="s">
        <v>18</v>
      </c>
      <c r="C4" s="50" t="s">
        <v>162</v>
      </c>
      <c r="D4" s="50" t="s">
        <v>165</v>
      </c>
      <c r="E4" s="50" t="s">
        <v>163</v>
      </c>
      <c r="F4" s="50" t="s">
        <v>291</v>
      </c>
      <c r="G4" s="60" t="s">
        <v>164</v>
      </c>
      <c r="H4" s="136"/>
      <c r="I4" s="136"/>
      <c r="J4" s="110"/>
    </row>
    <row r="5" spans="1:10" s="109" customFormat="1">
      <c r="A5" s="51">
        <v>1</v>
      </c>
      <c r="B5" s="52">
        <v>2</v>
      </c>
      <c r="C5" s="52">
        <v>3</v>
      </c>
      <c r="D5" s="52">
        <v>4</v>
      </c>
      <c r="E5" s="52">
        <v>5</v>
      </c>
      <c r="F5" s="52" t="s">
        <v>166</v>
      </c>
      <c r="G5" s="69" t="s">
        <v>167</v>
      </c>
      <c r="H5" s="136"/>
      <c r="I5" s="136"/>
      <c r="J5" s="110"/>
    </row>
    <row r="6" spans="1:10" s="109" customFormat="1" ht="15">
      <c r="A6" s="111">
        <v>1</v>
      </c>
      <c r="B6" s="54">
        <f>'SoP010 to 13 AG'!B6</f>
        <v>45839</v>
      </c>
      <c r="C6" s="55">
        <v>12672</v>
      </c>
      <c r="D6" s="55">
        <v>1984224</v>
      </c>
      <c r="E6" s="55">
        <v>2237536</v>
      </c>
      <c r="F6" s="55">
        <v>24256395</v>
      </c>
      <c r="G6" s="62">
        <f>F6/E6</f>
        <v>10.840672507615521</v>
      </c>
      <c r="H6" s="136"/>
      <c r="I6" s="137"/>
      <c r="J6" s="110"/>
    </row>
    <row r="7" spans="1:10" s="109" customFormat="1" ht="15">
      <c r="A7" s="111">
        <v>2</v>
      </c>
      <c r="B7" s="54">
        <f>'SoP010 to 13 AG'!B7</f>
        <v>45870</v>
      </c>
      <c r="C7" s="55">
        <v>13384</v>
      </c>
      <c r="D7" s="55">
        <v>1975548</v>
      </c>
      <c r="E7" s="55">
        <v>2243935</v>
      </c>
      <c r="F7" s="55">
        <v>25919841</v>
      </c>
      <c r="G7" s="62">
        <f>F7/E7</f>
        <v>11.55106587312021</v>
      </c>
      <c r="H7" s="136"/>
      <c r="I7" s="137"/>
      <c r="J7" s="110"/>
    </row>
    <row r="8" spans="1:10" s="109" customFormat="1" ht="15">
      <c r="A8" s="111">
        <v>3</v>
      </c>
      <c r="B8" s="54">
        <f>'SoP010 to 13 AG'!B8</f>
        <v>45901</v>
      </c>
      <c r="C8" s="55">
        <v>14490</v>
      </c>
      <c r="D8" s="55">
        <v>1936443</v>
      </c>
      <c r="E8" s="55">
        <v>2251920</v>
      </c>
      <c r="F8" s="55">
        <v>27318152</v>
      </c>
      <c r="G8" s="62">
        <f t="shared" ref="G8:G9" si="0">F8/E8</f>
        <v>12.131049060357384</v>
      </c>
      <c r="H8" s="136"/>
      <c r="I8" s="137"/>
      <c r="J8" s="110"/>
    </row>
    <row r="9" spans="1:10" s="109" customFormat="1" ht="15.6" thickBot="1">
      <c r="A9" s="202" t="s">
        <v>48</v>
      </c>
      <c r="B9" s="203"/>
      <c r="C9" s="74">
        <f>SUM(C6:C8)</f>
        <v>40546</v>
      </c>
      <c r="D9" s="74">
        <f>SUM(D6:D8)</f>
        <v>5896215</v>
      </c>
      <c r="E9" s="74">
        <f>SUM(E6:E8)</f>
        <v>6733391</v>
      </c>
      <c r="F9" s="74">
        <f>SUM(F6:F8)</f>
        <v>77494388</v>
      </c>
      <c r="G9" s="75">
        <f t="shared" si="0"/>
        <v>11.508968957840114</v>
      </c>
      <c r="H9" s="136"/>
      <c r="I9" s="137"/>
      <c r="J9" s="110"/>
    </row>
    <row r="10" spans="1:10" s="109" customFormat="1" ht="13.8" thickBot="1">
      <c r="A10" s="112"/>
      <c r="B10" s="129"/>
      <c r="C10" s="138"/>
      <c r="D10" s="138"/>
      <c r="E10" s="139"/>
      <c r="F10" s="136"/>
      <c r="G10" s="136"/>
      <c r="H10" s="136"/>
      <c r="I10" s="136"/>
      <c r="J10" s="110"/>
    </row>
    <row r="11" spans="1:10" s="109" customFormat="1" ht="18" customHeight="1">
      <c r="A11" s="199" t="s">
        <v>189</v>
      </c>
      <c r="B11" s="200"/>
      <c r="C11" s="200"/>
      <c r="D11" s="200"/>
      <c r="E11" s="200"/>
      <c r="F11" s="200"/>
      <c r="G11" s="200"/>
      <c r="H11" s="200"/>
      <c r="I11" s="200"/>
      <c r="J11" s="201"/>
    </row>
    <row r="12" spans="1:10" s="109" customFormat="1" ht="132">
      <c r="A12" s="100" t="s">
        <v>49</v>
      </c>
      <c r="B12" s="101" t="s">
        <v>18</v>
      </c>
      <c r="C12" s="50" t="s">
        <v>168</v>
      </c>
      <c r="D12" s="50" t="s">
        <v>169</v>
      </c>
      <c r="E12" s="50" t="s">
        <v>170</v>
      </c>
      <c r="F12" s="50" t="s">
        <v>171</v>
      </c>
      <c r="G12" s="50" t="s">
        <v>172</v>
      </c>
      <c r="H12" s="102" t="s">
        <v>173</v>
      </c>
      <c r="I12" s="50" t="s">
        <v>174</v>
      </c>
      <c r="J12" s="103" t="s">
        <v>175</v>
      </c>
    </row>
    <row r="13" spans="1:10" s="109" customFormat="1">
      <c r="A13" s="100"/>
      <c r="B13" s="101"/>
      <c r="C13" s="50" t="s">
        <v>176</v>
      </c>
      <c r="D13" s="50" t="s">
        <v>177</v>
      </c>
      <c r="E13" s="50" t="s">
        <v>177</v>
      </c>
      <c r="F13" s="50" t="s">
        <v>176</v>
      </c>
      <c r="G13" s="50" t="s">
        <v>177</v>
      </c>
      <c r="H13" s="50" t="s">
        <v>176</v>
      </c>
      <c r="I13" s="140" t="s">
        <v>177</v>
      </c>
      <c r="J13" s="104" t="s">
        <v>177</v>
      </c>
    </row>
    <row r="14" spans="1:10" s="109" customFormat="1" ht="26.4">
      <c r="A14" s="51">
        <v>1</v>
      </c>
      <c r="B14" s="52">
        <v>2</v>
      </c>
      <c r="C14" s="52">
        <v>3</v>
      </c>
      <c r="D14" s="52">
        <v>4</v>
      </c>
      <c r="E14" s="52" t="s">
        <v>178</v>
      </c>
      <c r="F14" s="52">
        <v>6</v>
      </c>
      <c r="G14" s="52" t="s">
        <v>179</v>
      </c>
      <c r="H14" s="52">
        <v>8</v>
      </c>
      <c r="I14" s="52" t="s">
        <v>180</v>
      </c>
      <c r="J14" s="69" t="s">
        <v>181</v>
      </c>
    </row>
    <row r="15" spans="1:10" s="109" customFormat="1" ht="15">
      <c r="A15" s="111">
        <v>1</v>
      </c>
      <c r="B15" s="54">
        <f>B6</f>
        <v>45839</v>
      </c>
      <c r="C15" s="55">
        <f>C6</f>
        <v>12672</v>
      </c>
      <c r="D15" s="57">
        <v>292.96531366898148</v>
      </c>
      <c r="E15" s="58">
        <f>D15/C15</f>
        <v>2.3119106192312302E-2</v>
      </c>
      <c r="F15" s="55">
        <f>D6</f>
        <v>1984224</v>
      </c>
      <c r="G15" s="58">
        <f>D15</f>
        <v>292.96531366898148</v>
      </c>
      <c r="H15" s="86">
        <f>E6</f>
        <v>2237536</v>
      </c>
      <c r="I15" s="57">
        <v>537947.04999505798</v>
      </c>
      <c r="J15" s="88">
        <f>I15/H15</f>
        <v>0.24041939436731208</v>
      </c>
    </row>
    <row r="16" spans="1:10" s="109" customFormat="1" ht="15">
      <c r="A16" s="111">
        <v>2</v>
      </c>
      <c r="B16" s="54">
        <f t="shared" ref="B16:B17" si="1">B7</f>
        <v>45870</v>
      </c>
      <c r="C16" s="55">
        <f t="shared" ref="C16:C18" si="2">C7</f>
        <v>13384</v>
      </c>
      <c r="D16" s="57">
        <v>282.14015094907404</v>
      </c>
      <c r="E16" s="58">
        <f t="shared" ref="E16:E18" si="3">D16/C16</f>
        <v>2.1080405779219519E-2</v>
      </c>
      <c r="F16" s="55">
        <f t="shared" ref="F16:F18" si="4">D7</f>
        <v>1975548</v>
      </c>
      <c r="G16" s="58">
        <f t="shared" ref="G16:G18" si="5">D16</f>
        <v>282.14015094907404</v>
      </c>
      <c r="H16" s="86">
        <f t="shared" ref="H16:H18" si="6">E7</f>
        <v>2243935</v>
      </c>
      <c r="I16" s="57">
        <v>531939.74335976853</v>
      </c>
      <c r="J16" s="88">
        <f t="shared" ref="J16:J18" si="7">I16/H16</f>
        <v>0.23705666312070917</v>
      </c>
    </row>
    <row r="17" spans="1:10" s="109" customFormat="1" ht="15">
      <c r="A17" s="111">
        <v>3</v>
      </c>
      <c r="B17" s="54">
        <f t="shared" si="1"/>
        <v>45901</v>
      </c>
      <c r="C17" s="55">
        <f t="shared" si="2"/>
        <v>14490</v>
      </c>
      <c r="D17" s="57">
        <v>466.20303193287037</v>
      </c>
      <c r="E17" s="58">
        <f t="shared" si="3"/>
        <v>3.2174122286602512E-2</v>
      </c>
      <c r="F17" s="55">
        <f t="shared" si="4"/>
        <v>1936443</v>
      </c>
      <c r="G17" s="58">
        <f t="shared" si="5"/>
        <v>466.20303193287037</v>
      </c>
      <c r="H17" s="86">
        <f t="shared" si="6"/>
        <v>2251920</v>
      </c>
      <c r="I17" s="57">
        <v>793539.75809305557</v>
      </c>
      <c r="J17" s="88">
        <f t="shared" si="7"/>
        <v>0.35238363622733293</v>
      </c>
    </row>
    <row r="18" spans="1:10" s="109" customFormat="1" ht="15.6" thickBot="1">
      <c r="A18" s="202" t="s">
        <v>48</v>
      </c>
      <c r="B18" s="203"/>
      <c r="C18" s="74">
        <f t="shared" si="2"/>
        <v>40546</v>
      </c>
      <c r="D18" s="89">
        <f>SUM(D15:D17)</f>
        <v>1041.3084965509258</v>
      </c>
      <c r="E18" s="90">
        <f t="shared" si="3"/>
        <v>2.5682151051914511E-2</v>
      </c>
      <c r="F18" s="74">
        <f t="shared" si="4"/>
        <v>5896215</v>
      </c>
      <c r="G18" s="90">
        <f t="shared" si="5"/>
        <v>1041.3084965509258</v>
      </c>
      <c r="H18" s="91">
        <f t="shared" si="6"/>
        <v>6733391</v>
      </c>
      <c r="I18" s="87">
        <f>SUM(I15:I17)</f>
        <v>1863426.5514478821</v>
      </c>
      <c r="J18" s="92">
        <f t="shared" si="7"/>
        <v>0.27674414740624481</v>
      </c>
    </row>
    <row r="19" spans="1:10" s="109" customFormat="1" ht="15.6" thickBot="1">
      <c r="A19" s="112"/>
      <c r="B19" s="141"/>
      <c r="C19" s="133"/>
      <c r="D19" s="133"/>
      <c r="E19" s="133"/>
      <c r="F19" s="134"/>
      <c r="G19" s="136"/>
      <c r="H19" s="136"/>
      <c r="I19" s="136"/>
      <c r="J19" s="110"/>
    </row>
    <row r="20" spans="1:10" s="109" customFormat="1" ht="38.25" customHeight="1">
      <c r="A20" s="190" t="s">
        <v>190</v>
      </c>
      <c r="B20" s="191"/>
      <c r="C20" s="191"/>
      <c r="D20" s="191"/>
      <c r="E20" s="191"/>
      <c r="F20" s="191"/>
      <c r="G20" s="191"/>
      <c r="H20" s="192"/>
      <c r="I20" s="136"/>
      <c r="J20" s="110"/>
    </row>
    <row r="21" spans="1:10" s="109" customFormat="1" ht="118.8">
      <c r="A21" s="100" t="s">
        <v>49</v>
      </c>
      <c r="B21" s="101" t="s">
        <v>18</v>
      </c>
      <c r="C21" s="50" t="s">
        <v>182</v>
      </c>
      <c r="D21" s="50" t="s">
        <v>183</v>
      </c>
      <c r="E21" s="50" t="s">
        <v>184</v>
      </c>
      <c r="F21" s="50" t="s">
        <v>173</v>
      </c>
      <c r="G21" s="50" t="s">
        <v>185</v>
      </c>
      <c r="H21" s="60" t="s">
        <v>186</v>
      </c>
      <c r="I21" s="136"/>
      <c r="J21" s="110"/>
    </row>
    <row r="22" spans="1:10" s="109" customFormat="1" ht="17.25" customHeight="1">
      <c r="A22" s="51">
        <v>1</v>
      </c>
      <c r="B22" s="52">
        <v>2</v>
      </c>
      <c r="C22" s="52">
        <v>3</v>
      </c>
      <c r="D22" s="52">
        <v>4</v>
      </c>
      <c r="E22" s="52" t="s">
        <v>50</v>
      </c>
      <c r="F22" s="52">
        <v>6</v>
      </c>
      <c r="G22" s="52" t="s">
        <v>187</v>
      </c>
      <c r="H22" s="61" t="s">
        <v>73</v>
      </c>
      <c r="I22" s="136"/>
      <c r="J22" s="110"/>
    </row>
    <row r="23" spans="1:10" s="109" customFormat="1" ht="15">
      <c r="A23" s="111">
        <v>1</v>
      </c>
      <c r="B23" s="54">
        <f>B6</f>
        <v>45839</v>
      </c>
      <c r="C23" s="55">
        <v>13789</v>
      </c>
      <c r="D23" s="55">
        <v>2022137</v>
      </c>
      <c r="E23" s="55">
        <f>D23*C23</f>
        <v>27883247093</v>
      </c>
      <c r="F23" s="55">
        <f>E6</f>
        <v>2237536</v>
      </c>
      <c r="G23" s="55">
        <v>29169942</v>
      </c>
      <c r="H23" s="62">
        <f>G23/F23</f>
        <v>13.036635835132932</v>
      </c>
      <c r="I23" s="136"/>
      <c r="J23" s="110"/>
    </row>
    <row r="24" spans="1:10" s="109" customFormat="1" ht="15">
      <c r="A24" s="111">
        <v>2</v>
      </c>
      <c r="B24" s="54">
        <f t="shared" ref="B24:B25" si="8">B7</f>
        <v>45870</v>
      </c>
      <c r="C24" s="55">
        <v>15783</v>
      </c>
      <c r="D24" s="55">
        <v>2002518</v>
      </c>
      <c r="E24" s="55">
        <f t="shared" ref="E24:E26" si="9">D24*C24</f>
        <v>31605741594</v>
      </c>
      <c r="F24" s="55">
        <f t="shared" ref="F24:F26" si="10">E7</f>
        <v>2243935</v>
      </c>
      <c r="G24" s="55">
        <v>34049642</v>
      </c>
      <c r="H24" s="62">
        <f t="shared" ref="H24" si="11">G24/F24</f>
        <v>15.174076789211808</v>
      </c>
      <c r="I24" s="136"/>
      <c r="J24" s="110"/>
    </row>
    <row r="25" spans="1:10" s="109" customFormat="1" ht="15">
      <c r="A25" s="111">
        <v>3</v>
      </c>
      <c r="B25" s="54">
        <f t="shared" si="8"/>
        <v>45901</v>
      </c>
      <c r="C25" s="55">
        <v>15079</v>
      </c>
      <c r="D25" s="55">
        <v>1984765</v>
      </c>
      <c r="E25" s="55">
        <f t="shared" si="9"/>
        <v>29928271435</v>
      </c>
      <c r="F25" s="55">
        <f t="shared" si="10"/>
        <v>2251920</v>
      </c>
      <c r="G25" s="55">
        <v>32000001</v>
      </c>
      <c r="H25" s="62">
        <f>G25/F25</f>
        <v>14.210096717467762</v>
      </c>
      <c r="I25" s="136"/>
      <c r="J25" s="110"/>
    </row>
    <row r="26" spans="1:10" ht="15.6" thickBot="1">
      <c r="A26" s="202" t="s">
        <v>48</v>
      </c>
      <c r="B26" s="203"/>
      <c r="C26" s="74">
        <f>SUM(C23:C25)</f>
        <v>44651</v>
      </c>
      <c r="D26" s="74">
        <f>SUM(D23:D25)</f>
        <v>6009420</v>
      </c>
      <c r="E26" s="74">
        <f t="shared" si="9"/>
        <v>268326612420</v>
      </c>
      <c r="F26" s="74">
        <f t="shared" si="10"/>
        <v>6733391</v>
      </c>
      <c r="G26" s="74">
        <f>SUM(G23:G25)</f>
        <v>95219585</v>
      </c>
      <c r="H26" s="75">
        <f>G26/F26</f>
        <v>14.141401412750277</v>
      </c>
      <c r="I26" s="135"/>
      <c r="J26" s="70"/>
    </row>
    <row r="27" spans="1:10" ht="13.8" thickBot="1">
      <c r="A27" s="71"/>
      <c r="B27" s="135"/>
      <c r="C27" s="135"/>
      <c r="D27" s="135"/>
      <c r="E27" s="135"/>
      <c r="F27" s="135"/>
      <c r="G27" s="135"/>
      <c r="H27" s="135"/>
      <c r="I27" s="135"/>
      <c r="J27" s="70"/>
    </row>
    <row r="28" spans="1:10" ht="44.4" customHeight="1">
      <c r="A28" s="190" t="s">
        <v>203</v>
      </c>
      <c r="B28" s="191"/>
      <c r="C28" s="191"/>
      <c r="D28" s="191"/>
      <c r="E28" s="191"/>
      <c r="F28" s="192"/>
      <c r="G28" s="135"/>
      <c r="H28" s="135"/>
      <c r="I28" s="135"/>
      <c r="J28" s="70"/>
    </row>
    <row r="29" spans="1:10" ht="105.6">
      <c r="A29" s="100" t="s">
        <v>49</v>
      </c>
      <c r="B29" s="101" t="s">
        <v>18</v>
      </c>
      <c r="C29" s="50" t="s">
        <v>197</v>
      </c>
      <c r="D29" s="50" t="s">
        <v>198</v>
      </c>
      <c r="E29" s="50" t="s">
        <v>199</v>
      </c>
      <c r="F29" s="60" t="s">
        <v>200</v>
      </c>
      <c r="G29" s="135"/>
      <c r="H29" s="135"/>
      <c r="I29" s="135"/>
      <c r="J29" s="70"/>
    </row>
    <row r="30" spans="1:10" ht="26.4">
      <c r="A30" s="100">
        <v>1</v>
      </c>
      <c r="B30" s="101">
        <v>2</v>
      </c>
      <c r="C30" s="50">
        <v>3</v>
      </c>
      <c r="D30" s="50">
        <v>4</v>
      </c>
      <c r="E30" s="50">
        <v>5</v>
      </c>
      <c r="F30" s="60" t="s">
        <v>202</v>
      </c>
      <c r="G30" s="135"/>
      <c r="H30" s="135"/>
      <c r="I30" s="135"/>
      <c r="J30" s="70"/>
    </row>
    <row r="31" spans="1:10" ht="15">
      <c r="A31" s="107">
        <v>1</v>
      </c>
      <c r="B31" s="108">
        <f>B6</f>
        <v>45839</v>
      </c>
      <c r="C31" s="55">
        <f>C6</f>
        <v>12672</v>
      </c>
      <c r="D31" s="57">
        <f>D15</f>
        <v>292.96531366898148</v>
      </c>
      <c r="E31" s="55">
        <f>F15</f>
        <v>1984224</v>
      </c>
      <c r="F31" s="88">
        <v>2.2177535037463645E-2</v>
      </c>
      <c r="G31" s="142"/>
      <c r="H31" s="135"/>
      <c r="I31" s="135"/>
      <c r="J31" s="70"/>
    </row>
    <row r="32" spans="1:10" ht="15">
      <c r="A32" s="107">
        <v>2</v>
      </c>
      <c r="B32" s="108">
        <f t="shared" ref="B32:B33" si="12">B7</f>
        <v>45870</v>
      </c>
      <c r="C32" s="55">
        <f t="shared" ref="C32:C34" si="13">C7</f>
        <v>13384</v>
      </c>
      <c r="D32" s="57">
        <f t="shared" ref="D32:D34" si="14">D16</f>
        <v>282.14015094907404</v>
      </c>
      <c r="E32" s="55">
        <f t="shared" ref="E32:E34" si="15">F16</f>
        <v>1975548</v>
      </c>
      <c r="F32" s="88">
        <v>2.0522492532256218E-2</v>
      </c>
      <c r="G32" s="142"/>
      <c r="H32" s="135"/>
      <c r="I32" s="135"/>
      <c r="J32" s="70"/>
    </row>
    <row r="33" spans="1:10" ht="15">
      <c r="A33" s="107">
        <v>3</v>
      </c>
      <c r="B33" s="108">
        <f t="shared" si="12"/>
        <v>45901</v>
      </c>
      <c r="C33" s="55">
        <f t="shared" si="13"/>
        <v>14490</v>
      </c>
      <c r="D33" s="57">
        <f t="shared" si="14"/>
        <v>466.20303193287037</v>
      </c>
      <c r="E33" s="55">
        <f t="shared" si="15"/>
        <v>1936443</v>
      </c>
      <c r="F33" s="88">
        <v>2.9048076095815542E-2</v>
      </c>
      <c r="G33" s="142"/>
      <c r="H33" s="135"/>
      <c r="I33" s="135"/>
      <c r="J33" s="70"/>
    </row>
    <row r="34" spans="1:10" ht="15.6" thickBot="1">
      <c r="A34" s="195" t="s">
        <v>48</v>
      </c>
      <c r="B34" s="196"/>
      <c r="C34" s="74">
        <f t="shared" si="13"/>
        <v>40546</v>
      </c>
      <c r="D34" s="89">
        <f t="shared" si="14"/>
        <v>1041.3084965509258</v>
      </c>
      <c r="E34" s="74">
        <f t="shared" si="15"/>
        <v>5896215</v>
      </c>
      <c r="F34" s="92">
        <f>J18/G9</f>
        <v>2.4045954804467674E-2</v>
      </c>
      <c r="G34" s="143"/>
      <c r="H34" s="72"/>
      <c r="I34" s="72"/>
      <c r="J34" s="73"/>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4"/>
  <sheetViews>
    <sheetView view="pageBreakPreview" topLeftCell="A22" zoomScaleSheetLayoutView="100" workbookViewId="0">
      <selection activeCell="I21" sqref="I21"/>
    </sheetView>
  </sheetViews>
  <sheetFormatPr defaultColWidth="9.109375" defaultRowHeight="13.2"/>
  <cols>
    <col min="1" max="1" width="6.109375" style="48" customWidth="1"/>
    <col min="2" max="2" width="8.88671875" style="48" customWidth="1"/>
    <col min="3" max="3" width="14.33203125" style="48" customWidth="1"/>
    <col min="4" max="4" width="14.6640625" style="48" customWidth="1"/>
    <col min="5" max="5" width="15.6640625" style="48" customWidth="1"/>
    <col min="6" max="6" width="12.6640625" style="48" customWidth="1"/>
    <col min="7" max="7" width="14.109375" style="48" bestFit="1" customWidth="1"/>
    <col min="8" max="8" width="14" style="48" bestFit="1" customWidth="1"/>
    <col min="9" max="9" width="14.88671875" style="48" bestFit="1" customWidth="1"/>
    <col min="10" max="10" width="9.109375" style="48"/>
    <col min="11" max="11" width="10.88671875" style="48" bestFit="1" customWidth="1"/>
    <col min="12" max="12" width="9.109375" style="48"/>
    <col min="13" max="13" width="13.44140625" style="48" customWidth="1"/>
    <col min="14" max="14" width="12.33203125" style="48" customWidth="1"/>
    <col min="15" max="15" width="11.88671875" style="48" bestFit="1" customWidth="1"/>
    <col min="16" max="16384" width="9.109375" style="48"/>
  </cols>
  <sheetData>
    <row r="1" spans="1:12" ht="48" customHeight="1">
      <c r="A1" s="204" t="s">
        <v>87</v>
      </c>
      <c r="B1" s="205"/>
      <c r="C1" s="205"/>
      <c r="D1" s="205"/>
      <c r="E1" s="205"/>
      <c r="F1" s="205"/>
      <c r="G1" s="205"/>
      <c r="H1" s="205"/>
      <c r="I1" s="205"/>
      <c r="J1" s="206"/>
    </row>
    <row r="2" spans="1:12" ht="20.399999999999999" customHeight="1" thickBot="1">
      <c r="A2" s="207" t="s">
        <v>1340</v>
      </c>
      <c r="B2" s="208"/>
      <c r="C2" s="208"/>
      <c r="D2" s="208"/>
      <c r="E2" s="208"/>
      <c r="F2" s="208"/>
      <c r="G2" s="208"/>
      <c r="H2" s="209"/>
      <c r="I2" s="209"/>
      <c r="J2" s="210"/>
    </row>
    <row r="3" spans="1:12" s="109" customFormat="1" ht="37.200000000000003" customHeight="1">
      <c r="A3" s="190" t="s">
        <v>191</v>
      </c>
      <c r="B3" s="191"/>
      <c r="C3" s="191"/>
      <c r="D3" s="191"/>
      <c r="E3" s="191"/>
      <c r="F3" s="191"/>
      <c r="G3" s="192"/>
      <c r="H3" s="126"/>
      <c r="I3" s="126"/>
      <c r="J3" s="95"/>
    </row>
    <row r="4" spans="1:12" s="109" customFormat="1" ht="145.19999999999999">
      <c r="A4" s="100" t="s">
        <v>49</v>
      </c>
      <c r="B4" s="101" t="s">
        <v>18</v>
      </c>
      <c r="C4" s="50" t="s">
        <v>162</v>
      </c>
      <c r="D4" s="50" t="s">
        <v>165</v>
      </c>
      <c r="E4" s="50" t="s">
        <v>163</v>
      </c>
      <c r="F4" s="50" t="s">
        <v>291</v>
      </c>
      <c r="G4" s="60" t="s">
        <v>164</v>
      </c>
      <c r="H4" s="136"/>
      <c r="I4" s="136"/>
      <c r="J4" s="110"/>
    </row>
    <row r="5" spans="1:12" s="109" customFormat="1">
      <c r="A5" s="51">
        <v>1</v>
      </c>
      <c r="B5" s="52">
        <v>2</v>
      </c>
      <c r="C5" s="52">
        <v>3</v>
      </c>
      <c r="D5" s="52">
        <v>4</v>
      </c>
      <c r="E5" s="52">
        <v>5</v>
      </c>
      <c r="F5" s="52" t="s">
        <v>166</v>
      </c>
      <c r="G5" s="69" t="s">
        <v>167</v>
      </c>
      <c r="H5" s="136"/>
      <c r="I5" s="136"/>
      <c r="J5" s="110"/>
    </row>
    <row r="6" spans="1:12" s="109" customFormat="1" ht="15">
      <c r="A6" s="111">
        <v>1</v>
      </c>
      <c r="B6" s="54">
        <f>'SoP010 to 13 AG'!B6</f>
        <v>45839</v>
      </c>
      <c r="C6" s="55">
        <v>4313</v>
      </c>
      <c r="D6" s="55">
        <v>1011195</v>
      </c>
      <c r="E6" s="55">
        <v>1499331</v>
      </c>
      <c r="F6" s="55">
        <v>5841266</v>
      </c>
      <c r="G6" s="62">
        <f>F6/E6</f>
        <v>3.8959149113838105</v>
      </c>
      <c r="H6" s="136"/>
      <c r="I6" s="137"/>
      <c r="J6" s="110"/>
    </row>
    <row r="7" spans="1:12" s="109" customFormat="1" ht="15">
      <c r="A7" s="111">
        <v>2</v>
      </c>
      <c r="B7" s="54">
        <f>'SoP010 to 13 AG'!B7</f>
        <v>45870</v>
      </c>
      <c r="C7" s="55">
        <v>3750</v>
      </c>
      <c r="D7" s="55">
        <v>917077</v>
      </c>
      <c r="E7" s="55">
        <v>1511401</v>
      </c>
      <c r="F7" s="55">
        <v>4781172</v>
      </c>
      <c r="G7" s="62">
        <f t="shared" ref="G7:G8" si="0">F7/E7</f>
        <v>3.1634040205081244</v>
      </c>
      <c r="H7" s="136"/>
      <c r="I7" s="137"/>
      <c r="J7" s="110"/>
    </row>
    <row r="8" spans="1:12" s="109" customFormat="1" ht="15">
      <c r="A8" s="111">
        <v>3</v>
      </c>
      <c r="B8" s="54">
        <f>'SoP010 to 13 AG'!B8</f>
        <v>45901</v>
      </c>
      <c r="C8" s="55">
        <v>3958</v>
      </c>
      <c r="D8" s="55">
        <v>836248</v>
      </c>
      <c r="E8" s="55">
        <v>1522964</v>
      </c>
      <c r="F8" s="55">
        <v>4325146</v>
      </c>
      <c r="G8" s="62">
        <f t="shared" si="0"/>
        <v>2.8399528813550421</v>
      </c>
      <c r="H8" s="136"/>
      <c r="I8" s="137"/>
      <c r="J8" s="110"/>
    </row>
    <row r="9" spans="1:12" s="109" customFormat="1" ht="15.6" thickBot="1">
      <c r="A9" s="202" t="s">
        <v>48</v>
      </c>
      <c r="B9" s="203"/>
      <c r="C9" s="74">
        <f>SUM(C6:C8)</f>
        <v>12021</v>
      </c>
      <c r="D9" s="74">
        <f t="shared" ref="D9:F9" si="1">SUM(D6:D8)</f>
        <v>2764520</v>
      </c>
      <c r="E9" s="74">
        <f t="shared" si="1"/>
        <v>4533696</v>
      </c>
      <c r="F9" s="74">
        <f t="shared" si="1"/>
        <v>14947584</v>
      </c>
      <c r="G9" s="75">
        <f>F9/E9</f>
        <v>3.2969974166772542</v>
      </c>
      <c r="H9" s="136"/>
      <c r="I9" s="137"/>
      <c r="J9" s="110"/>
    </row>
    <row r="10" spans="1:12" s="109" customFormat="1" ht="13.8" thickBot="1">
      <c r="A10" s="112"/>
      <c r="B10" s="129"/>
      <c r="C10" s="138"/>
      <c r="D10" s="138"/>
      <c r="E10" s="139"/>
      <c r="F10" s="136"/>
      <c r="G10" s="136"/>
      <c r="H10" s="136"/>
      <c r="I10" s="136"/>
      <c r="J10" s="110"/>
      <c r="L10" s="113"/>
    </row>
    <row r="11" spans="1:12" s="109" customFormat="1" ht="39" customHeight="1">
      <c r="A11" s="199" t="s">
        <v>192</v>
      </c>
      <c r="B11" s="200"/>
      <c r="C11" s="200"/>
      <c r="D11" s="200"/>
      <c r="E11" s="200"/>
      <c r="F11" s="200"/>
      <c r="G11" s="200"/>
      <c r="H11" s="200"/>
      <c r="I11" s="200"/>
      <c r="J11" s="201"/>
    </row>
    <row r="12" spans="1:12" s="109" customFormat="1" ht="132">
      <c r="A12" s="100" t="s">
        <v>49</v>
      </c>
      <c r="B12" s="101" t="s">
        <v>18</v>
      </c>
      <c r="C12" s="50" t="s">
        <v>168</v>
      </c>
      <c r="D12" s="50" t="s">
        <v>169</v>
      </c>
      <c r="E12" s="50" t="s">
        <v>170</v>
      </c>
      <c r="F12" s="50" t="s">
        <v>171</v>
      </c>
      <c r="G12" s="50" t="s">
        <v>172</v>
      </c>
      <c r="H12" s="102" t="s">
        <v>173</v>
      </c>
      <c r="I12" s="50" t="s">
        <v>174</v>
      </c>
      <c r="J12" s="103" t="s">
        <v>175</v>
      </c>
      <c r="L12" s="113"/>
    </row>
    <row r="13" spans="1:12" s="109" customFormat="1">
      <c r="A13" s="100"/>
      <c r="B13" s="101"/>
      <c r="C13" s="50" t="s">
        <v>176</v>
      </c>
      <c r="D13" s="50" t="s">
        <v>177</v>
      </c>
      <c r="E13" s="50" t="s">
        <v>177</v>
      </c>
      <c r="F13" s="50" t="s">
        <v>176</v>
      </c>
      <c r="G13" s="50" t="s">
        <v>177</v>
      </c>
      <c r="H13" s="50" t="s">
        <v>176</v>
      </c>
      <c r="I13" s="140" t="s">
        <v>177</v>
      </c>
      <c r="J13" s="104" t="s">
        <v>177</v>
      </c>
    </row>
    <row r="14" spans="1:12" s="109" customFormat="1" ht="26.4">
      <c r="A14" s="51">
        <v>1</v>
      </c>
      <c r="B14" s="52">
        <v>2</v>
      </c>
      <c r="C14" s="52">
        <v>3</v>
      </c>
      <c r="D14" s="52">
        <v>4</v>
      </c>
      <c r="E14" s="52" t="s">
        <v>178</v>
      </c>
      <c r="F14" s="52">
        <v>6</v>
      </c>
      <c r="G14" s="52" t="s">
        <v>179</v>
      </c>
      <c r="H14" s="52">
        <v>8</v>
      </c>
      <c r="I14" s="52" t="s">
        <v>180</v>
      </c>
      <c r="J14" s="69" t="s">
        <v>181</v>
      </c>
    </row>
    <row r="15" spans="1:12" s="109" customFormat="1" ht="15">
      <c r="A15" s="111">
        <v>1</v>
      </c>
      <c r="B15" s="54">
        <f>B6</f>
        <v>45839</v>
      </c>
      <c r="C15" s="55">
        <f>C6</f>
        <v>4313</v>
      </c>
      <c r="D15" s="57">
        <v>187.84831870370371</v>
      </c>
      <c r="E15" s="58">
        <f>D15/C15</f>
        <v>4.355398068715597E-2</v>
      </c>
      <c r="F15" s="55">
        <f>D6</f>
        <v>1011195</v>
      </c>
      <c r="G15" s="58">
        <f>D15</f>
        <v>187.84831870370371</v>
      </c>
      <c r="H15" s="86">
        <f>E6</f>
        <v>1499331</v>
      </c>
      <c r="I15" s="57">
        <v>127685.1891928125</v>
      </c>
      <c r="J15" s="88">
        <f>I15/H15</f>
        <v>8.5161441464768284E-2</v>
      </c>
    </row>
    <row r="16" spans="1:12" s="109" customFormat="1" ht="15">
      <c r="A16" s="111">
        <v>2</v>
      </c>
      <c r="B16" s="54">
        <f t="shared" ref="B16:B17" si="2">B7</f>
        <v>45870</v>
      </c>
      <c r="C16" s="55">
        <f t="shared" ref="C16:C18" si="3">C7</f>
        <v>3750</v>
      </c>
      <c r="D16" s="57">
        <v>126.27354805555555</v>
      </c>
      <c r="E16" s="58">
        <f t="shared" ref="E16:E18" si="4">D16/C16</f>
        <v>3.3672946148148149E-2</v>
      </c>
      <c r="F16" s="55">
        <f t="shared" ref="F16:F18" si="5">D7</f>
        <v>917077</v>
      </c>
      <c r="G16" s="58">
        <f t="shared" ref="G16:G18" si="6">D16</f>
        <v>126.27354805555555</v>
      </c>
      <c r="H16" s="86">
        <f t="shared" ref="H16:H18" si="7">E7</f>
        <v>1511401</v>
      </c>
      <c r="I16" s="57">
        <v>104975.66219078703</v>
      </c>
      <c r="J16" s="88">
        <f t="shared" ref="J16:J17" si="8">I16/H16</f>
        <v>6.945586392412538E-2</v>
      </c>
    </row>
    <row r="17" spans="1:10" s="109" customFormat="1" ht="15">
      <c r="A17" s="111">
        <v>3</v>
      </c>
      <c r="B17" s="54">
        <f t="shared" si="2"/>
        <v>45901</v>
      </c>
      <c r="C17" s="55">
        <f t="shared" si="3"/>
        <v>3958</v>
      </c>
      <c r="D17" s="57">
        <v>231.59971192129632</v>
      </c>
      <c r="E17" s="58">
        <f t="shared" si="4"/>
        <v>5.8514328428826763E-2</v>
      </c>
      <c r="F17" s="55">
        <f t="shared" si="5"/>
        <v>836248</v>
      </c>
      <c r="G17" s="58">
        <f t="shared" si="6"/>
        <v>231.59971192129632</v>
      </c>
      <c r="H17" s="86">
        <f t="shared" si="7"/>
        <v>1522964</v>
      </c>
      <c r="I17" s="57">
        <v>156362.35235831019</v>
      </c>
      <c r="J17" s="88">
        <f t="shared" si="8"/>
        <v>0.10266976261967466</v>
      </c>
    </row>
    <row r="18" spans="1:10" s="109" customFormat="1" ht="15.6" thickBot="1">
      <c r="A18" s="211" t="s">
        <v>48</v>
      </c>
      <c r="B18" s="212"/>
      <c r="C18" s="74">
        <f t="shared" si="3"/>
        <v>12021</v>
      </c>
      <c r="D18" s="89">
        <f>SUM(D15:D17)</f>
        <v>545.72157868055558</v>
      </c>
      <c r="E18" s="90">
        <f t="shared" si="4"/>
        <v>4.539735285588184E-2</v>
      </c>
      <c r="F18" s="74">
        <f t="shared" si="5"/>
        <v>2764520</v>
      </c>
      <c r="G18" s="90">
        <f t="shared" si="6"/>
        <v>545.72157868055558</v>
      </c>
      <c r="H18" s="91">
        <f t="shared" si="7"/>
        <v>4533696</v>
      </c>
      <c r="I18" s="89">
        <f>SUM(I15:I17)</f>
        <v>389023.2037419097</v>
      </c>
      <c r="J18" s="92">
        <f>I18/H18</f>
        <v>8.5807077435696988E-2</v>
      </c>
    </row>
    <row r="19" spans="1:10" s="109" customFormat="1" ht="15.6" thickBot="1">
      <c r="A19" s="112"/>
      <c r="B19" s="141"/>
      <c r="C19" s="133"/>
      <c r="D19" s="133"/>
      <c r="E19" s="133"/>
      <c r="F19" s="134"/>
      <c r="G19" s="136"/>
      <c r="H19" s="136"/>
      <c r="I19" s="136"/>
      <c r="J19" s="110"/>
    </row>
    <row r="20" spans="1:10" s="109" customFormat="1" ht="38.25" customHeight="1">
      <c r="A20" s="199" t="s">
        <v>193</v>
      </c>
      <c r="B20" s="200"/>
      <c r="C20" s="200"/>
      <c r="D20" s="200"/>
      <c r="E20" s="200"/>
      <c r="F20" s="200"/>
      <c r="G20" s="200"/>
      <c r="H20" s="201"/>
      <c r="I20" s="136"/>
      <c r="J20" s="110"/>
    </row>
    <row r="21" spans="1:10" s="109" customFormat="1" ht="118.8">
      <c r="A21" s="100" t="s">
        <v>49</v>
      </c>
      <c r="B21" s="101" t="s">
        <v>18</v>
      </c>
      <c r="C21" s="50" t="s">
        <v>182</v>
      </c>
      <c r="D21" s="50" t="s">
        <v>183</v>
      </c>
      <c r="E21" s="50" t="s">
        <v>184</v>
      </c>
      <c r="F21" s="50" t="s">
        <v>173</v>
      </c>
      <c r="G21" s="50" t="s">
        <v>185</v>
      </c>
      <c r="H21" s="60" t="s">
        <v>186</v>
      </c>
      <c r="I21" s="136"/>
      <c r="J21" s="110"/>
    </row>
    <row r="22" spans="1:10" s="109" customFormat="1" ht="17.25" customHeight="1">
      <c r="A22" s="51">
        <v>1</v>
      </c>
      <c r="B22" s="52">
        <v>2</v>
      </c>
      <c r="C22" s="52">
        <v>3</v>
      </c>
      <c r="D22" s="52">
        <v>4</v>
      </c>
      <c r="E22" s="52" t="s">
        <v>50</v>
      </c>
      <c r="F22" s="52">
        <v>6</v>
      </c>
      <c r="G22" s="52" t="s">
        <v>187</v>
      </c>
      <c r="H22" s="61" t="s">
        <v>73</v>
      </c>
      <c r="I22" s="136"/>
      <c r="J22" s="110"/>
    </row>
    <row r="23" spans="1:10" s="109" customFormat="1" ht="15">
      <c r="A23" s="111">
        <v>1</v>
      </c>
      <c r="B23" s="54">
        <f>B6</f>
        <v>45839</v>
      </c>
      <c r="C23" s="55">
        <v>3679</v>
      </c>
      <c r="D23" s="55">
        <v>1007520</v>
      </c>
      <c r="E23" s="55">
        <f>C23*D23</f>
        <v>3706666080</v>
      </c>
      <c r="F23" s="55">
        <f>E6</f>
        <v>1499331</v>
      </c>
      <c r="G23" s="55">
        <v>6240943</v>
      </c>
      <c r="H23" s="62">
        <f>G23/F23</f>
        <v>4.162485135036893</v>
      </c>
      <c r="I23" s="136"/>
      <c r="J23" s="110"/>
    </row>
    <row r="24" spans="1:10" s="109" customFormat="1" ht="15">
      <c r="A24" s="111">
        <v>2</v>
      </c>
      <c r="B24" s="54">
        <f t="shared" ref="B24:B25" si="9">B7</f>
        <v>45870</v>
      </c>
      <c r="C24" s="55">
        <v>3766</v>
      </c>
      <c r="D24" s="55">
        <v>977301</v>
      </c>
      <c r="E24" s="55">
        <f t="shared" ref="E24:E26" si="10">C24*D24</f>
        <v>3680515566</v>
      </c>
      <c r="F24" s="55">
        <f t="shared" ref="F24:F26" si="11">E7</f>
        <v>1511401</v>
      </c>
      <c r="G24" s="55">
        <v>5984258</v>
      </c>
      <c r="H24" s="62">
        <f t="shared" ref="H24:H26" si="12">G24/F24</f>
        <v>3.9594111688426832</v>
      </c>
      <c r="I24" s="136"/>
      <c r="J24" s="110"/>
    </row>
    <row r="25" spans="1:10" s="109" customFormat="1" ht="15">
      <c r="A25" s="111">
        <v>3</v>
      </c>
      <c r="B25" s="54">
        <f t="shared" si="9"/>
        <v>45901</v>
      </c>
      <c r="C25" s="55">
        <v>3101</v>
      </c>
      <c r="D25" s="55">
        <v>1984765</v>
      </c>
      <c r="E25" s="55">
        <f t="shared" si="10"/>
        <v>6154756265</v>
      </c>
      <c r="F25" s="55">
        <f t="shared" si="11"/>
        <v>1522964</v>
      </c>
      <c r="G25" s="55">
        <v>4892410</v>
      </c>
      <c r="H25" s="62">
        <f t="shared" si="12"/>
        <v>3.2124265576861961</v>
      </c>
      <c r="I25" s="136"/>
      <c r="J25" s="110"/>
    </row>
    <row r="26" spans="1:10" ht="15.6" thickBot="1">
      <c r="A26" s="211" t="s">
        <v>48</v>
      </c>
      <c r="B26" s="212"/>
      <c r="C26" s="74">
        <f>SUM(C23:C25)</f>
        <v>10546</v>
      </c>
      <c r="D26" s="74">
        <f>SUM(D23:D25)</f>
        <v>3969586</v>
      </c>
      <c r="E26" s="74">
        <f t="shared" si="10"/>
        <v>41863253956</v>
      </c>
      <c r="F26" s="74">
        <f t="shared" si="11"/>
        <v>4533696</v>
      </c>
      <c r="G26" s="74">
        <f>SUM(G23:G25)</f>
        <v>17117611</v>
      </c>
      <c r="H26" s="75">
        <f t="shared" si="12"/>
        <v>3.775641551617047</v>
      </c>
      <c r="I26" s="135"/>
      <c r="J26" s="70"/>
    </row>
    <row r="27" spans="1:10" ht="13.8" thickBot="1">
      <c r="A27" s="71"/>
      <c r="B27" s="135"/>
      <c r="C27" s="135"/>
      <c r="D27" s="135"/>
      <c r="E27" s="135"/>
      <c r="F27" s="135"/>
      <c r="G27" s="135"/>
      <c r="H27" s="135"/>
      <c r="I27" s="135"/>
      <c r="J27" s="70"/>
    </row>
    <row r="28" spans="1:10" ht="37.950000000000003" customHeight="1">
      <c r="A28" s="190" t="s">
        <v>204</v>
      </c>
      <c r="B28" s="191"/>
      <c r="C28" s="191"/>
      <c r="D28" s="191"/>
      <c r="E28" s="191"/>
      <c r="F28" s="192"/>
      <c r="G28" s="135"/>
      <c r="H28" s="135"/>
      <c r="I28" s="135"/>
      <c r="J28" s="70"/>
    </row>
    <row r="29" spans="1:10" ht="105.6">
      <c r="A29" s="100" t="s">
        <v>49</v>
      </c>
      <c r="B29" s="101" t="s">
        <v>18</v>
      </c>
      <c r="C29" s="50" t="s">
        <v>197</v>
      </c>
      <c r="D29" s="50" t="s">
        <v>198</v>
      </c>
      <c r="E29" s="50" t="s">
        <v>199</v>
      </c>
      <c r="F29" s="60" t="s">
        <v>200</v>
      </c>
      <c r="G29" s="135"/>
      <c r="H29" s="135"/>
      <c r="I29" s="135"/>
      <c r="J29" s="70"/>
    </row>
    <row r="30" spans="1:10" ht="26.4">
      <c r="A30" s="100">
        <v>1</v>
      </c>
      <c r="B30" s="101">
        <v>2</v>
      </c>
      <c r="C30" s="50">
        <v>3</v>
      </c>
      <c r="D30" s="50">
        <v>4</v>
      </c>
      <c r="E30" s="50">
        <v>5</v>
      </c>
      <c r="F30" s="60" t="s">
        <v>202</v>
      </c>
      <c r="G30" s="135"/>
      <c r="H30" s="135"/>
      <c r="I30" s="135"/>
      <c r="J30" s="70"/>
    </row>
    <row r="31" spans="1:10" ht="15">
      <c r="A31" s="107">
        <v>1</v>
      </c>
      <c r="B31" s="54">
        <f>B6</f>
        <v>45839</v>
      </c>
      <c r="C31" s="55">
        <f>C6</f>
        <v>4313</v>
      </c>
      <c r="D31" s="57">
        <f>D15</f>
        <v>187.84831870370371</v>
      </c>
      <c r="E31" s="55">
        <f>F15</f>
        <v>1011195</v>
      </c>
      <c r="F31" s="88">
        <v>2.1859163611589079E-2</v>
      </c>
      <c r="G31" s="135"/>
      <c r="H31" s="135"/>
      <c r="I31" s="135"/>
      <c r="J31" s="70"/>
    </row>
    <row r="32" spans="1:10" ht="15">
      <c r="A32" s="107">
        <v>2</v>
      </c>
      <c r="B32" s="54">
        <f t="shared" ref="B32:B33" si="13">B7</f>
        <v>45870</v>
      </c>
      <c r="C32" s="55">
        <f t="shared" ref="C32:C34" si="14">C7</f>
        <v>3750</v>
      </c>
      <c r="D32" s="57">
        <f t="shared" ref="D32:D34" si="15">D16</f>
        <v>126.27354805555555</v>
      </c>
      <c r="E32" s="55">
        <f t="shared" ref="E32:E34" si="16">F16</f>
        <v>917077</v>
      </c>
      <c r="F32" s="88">
        <v>2.1956052237984122E-2</v>
      </c>
      <c r="G32" s="135"/>
      <c r="H32" s="135"/>
      <c r="I32" s="135"/>
      <c r="J32" s="70"/>
    </row>
    <row r="33" spans="1:10" ht="15">
      <c r="A33" s="107">
        <v>3</v>
      </c>
      <c r="B33" s="54">
        <f t="shared" si="13"/>
        <v>45901</v>
      </c>
      <c r="C33" s="55">
        <f t="shared" si="14"/>
        <v>3958</v>
      </c>
      <c r="D33" s="57">
        <f t="shared" si="15"/>
        <v>231.59971192129632</v>
      </c>
      <c r="E33" s="55">
        <f t="shared" si="16"/>
        <v>836248</v>
      </c>
      <c r="F33" s="88">
        <v>3.6151924665273769E-2</v>
      </c>
      <c r="G33" s="135"/>
      <c r="H33" s="135"/>
      <c r="I33" s="135"/>
      <c r="J33" s="70"/>
    </row>
    <row r="34" spans="1:10" ht="15.6" thickBot="1">
      <c r="A34" s="195" t="s">
        <v>48</v>
      </c>
      <c r="B34" s="196"/>
      <c r="C34" s="74">
        <f t="shared" si="14"/>
        <v>12021</v>
      </c>
      <c r="D34" s="89">
        <f t="shared" si="15"/>
        <v>545.72157868055558</v>
      </c>
      <c r="E34" s="74">
        <f t="shared" si="16"/>
        <v>2764520</v>
      </c>
      <c r="F34" s="92">
        <f>J18/G9</f>
        <v>2.6025824891963121E-2</v>
      </c>
      <c r="G34" s="72"/>
      <c r="H34" s="72"/>
      <c r="I34" s="72"/>
      <c r="J34" s="73"/>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INDEX</vt:lpstr>
      <vt:lpstr>SoP001</vt:lpstr>
      <vt:lpstr>SoP002</vt:lpstr>
      <vt:lpstr>SoP003B</vt:lpstr>
      <vt:lpstr>SoP004</vt:lpstr>
      <vt:lpstr>SoP005</vt:lpstr>
      <vt:lpstr>SoP010 to 13 AG</vt:lpstr>
      <vt:lpstr>SoP010 to 13 JGY</vt:lpstr>
      <vt:lpstr>SoP010 to13 other than AG &amp; JGY</vt:lpstr>
      <vt:lpstr>SoP010 to 13 Overall</vt:lpstr>
      <vt:lpstr>SoP014</vt:lpstr>
      <vt:lpstr>SoP015</vt:lpstr>
      <vt:lpstr>SoP016</vt:lpstr>
      <vt:lpstr>SoP017</vt:lpstr>
      <vt:lpstr>SoP018</vt:lpstr>
      <vt:lpstr>SoP019</vt:lpstr>
      <vt:lpstr>INDEX!Print_Area</vt:lpstr>
      <vt:lpstr>'SoP001'!Print_Area</vt:lpstr>
      <vt:lpstr>'SoP002'!Print_Area</vt:lpstr>
      <vt:lpstr>SoP003B!Print_Area</vt:lpstr>
      <vt:lpstr>'SoP004'!Print_Area</vt:lpstr>
      <vt:lpstr>'SoP005'!Print_Area</vt:lpstr>
      <vt:lpstr>'SoP010 to 13 AG'!Print_Area</vt:lpstr>
      <vt:lpstr>'SoP010 to 13 JGY'!Print_Area</vt:lpstr>
      <vt:lpstr>'SoP010 to 13 Overall'!Print_Area</vt:lpstr>
      <vt:lpstr>'SoP010 to13 other than AG &amp; JGY'!Print_Area</vt:lpstr>
      <vt:lpstr>'SoP014'!Print_Area</vt:lpstr>
      <vt:lpstr>'SoP015'!Print_Area</vt:lpstr>
      <vt:lpstr>'SoP016'!Print_Area</vt:lpstr>
      <vt:lpstr>'SoP002'!Print_Titles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Vijaykumar h. Chaudhary</cp:lastModifiedBy>
  <cp:lastPrinted>2025-11-10T11:18:29Z</cp:lastPrinted>
  <dcterms:created xsi:type="dcterms:W3CDTF">1996-10-14T23:33:28Z</dcterms:created>
  <dcterms:modified xsi:type="dcterms:W3CDTF">2025-11-20T10:59:37Z</dcterms:modified>
</cp:coreProperties>
</file>