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9\AppData\Local\Microsoft\Windows\INetCache\Content.Outlook\20P40UU3\"/>
    </mc:Choice>
  </mc:AlternateContent>
  <xr:revisionPtr revIDLastSave="0" documentId="8_{A13EC8EE-DFA4-4643-8575-2AABAB251DEE}" xr6:coauthVersionLast="47" xr6:coauthVersionMax="47" xr10:uidLastSave="{00000000-0000-0000-0000-000000000000}"/>
  <bookViews>
    <workbookView xWindow="-110" yWindow="-110" windowWidth="19420" windowHeight="11500" firstSheet="4" activeTab="1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3" r:id="rId12"/>
  </sheets>
  <definedNames>
    <definedName name="_xlnm.Print_Area" localSheetId="9">'Table 10'!$A$1:$G$10</definedName>
    <definedName name="_xlnm.Print_Area" localSheetId="10">'Table 11'!$A$1:$L$18</definedName>
    <definedName name="_xlnm.Print_Area" localSheetId="11">'Table 12'!$A$1:$F$21</definedName>
    <definedName name="_xlnm.Print_Area" localSheetId="1">'Table 2'!$A$1:$K$28</definedName>
    <definedName name="_xlnm.Print_Area" localSheetId="2">'Table 3'!$A$1:$E$8</definedName>
    <definedName name="_xlnm.Print_Area" localSheetId="3">'Table 4'!$A$1:$K$7</definedName>
    <definedName name="_xlnm.Print_Area" localSheetId="5">'Table 6'!$A$1:$H$19</definedName>
    <definedName name="_xlnm.Print_Area" localSheetId="6">'Table 7'!$A$1:$H$13</definedName>
    <definedName name="_xlnm.Print_Area" localSheetId="7">'Table 8'!$A$1:$I$24</definedName>
    <definedName name="_xlnm.Print_Area" localSheetId="8">'Table 9'!$A$1:$F$11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1" l="1"/>
  <c r="F11" i="11"/>
  <c r="D11" i="11"/>
  <c r="C11" i="11"/>
  <c r="P4" i="9"/>
  <c r="M6" i="9"/>
  <c r="M5" i="9"/>
  <c r="E17" i="6" l="1"/>
  <c r="F17" i="6"/>
  <c r="G17" i="6"/>
  <c r="H8" i="11"/>
  <c r="K7" i="9"/>
  <c r="L7" i="9"/>
  <c r="M4" i="9"/>
  <c r="S6" i="9"/>
  <c r="S5" i="9"/>
  <c r="S4" i="9"/>
  <c r="Q4" i="9" l="1"/>
  <c r="C8" i="11" s="1"/>
  <c r="D8" i="11"/>
  <c r="E8" i="11" l="1"/>
  <c r="D17" i="6"/>
  <c r="H9" i="11" l="1"/>
  <c r="H10" i="11"/>
  <c r="I8" i="11" l="1"/>
  <c r="Q6" i="9"/>
  <c r="C10" i="11" s="1"/>
  <c r="Q5" i="9"/>
  <c r="C9" i="11" s="1"/>
  <c r="E9" i="11" s="1"/>
  <c r="I9" i="11" s="1"/>
  <c r="P6" i="9"/>
  <c r="D10" i="11" s="1"/>
  <c r="P5" i="9"/>
  <c r="D9" i="11" s="1"/>
  <c r="L9" i="9"/>
  <c r="E4" i="9" s="1"/>
  <c r="E10" i="11" l="1"/>
  <c r="I10" i="11" s="1"/>
  <c r="K9" i="9"/>
  <c r="E6" i="9" l="1"/>
  <c r="E7" i="9" s="1"/>
  <c r="E8" i="9" l="1"/>
  <c r="E9" i="9" s="1"/>
</calcChain>
</file>

<file path=xl/sharedStrings.xml><?xml version="1.0" encoding="utf-8"?>
<sst xmlns="http://schemas.openxmlformats.org/spreadsheetml/2006/main" count="347" uniqueCount="242">
  <si>
    <r>
      <rPr>
        <b/>
        <sz val="11"/>
        <rFont val="Cambria"/>
        <family val="1"/>
      </rPr>
      <t>Performa - SOP 001 : Fatal and Non-fatal accident report for quarter ending .</t>
    </r>
  </si>
  <si>
    <r>
      <rPr>
        <b/>
        <sz val="11"/>
        <rFont val="Cambria"/>
        <family val="1"/>
      </rPr>
      <t>Sr. No.</t>
    </r>
  </si>
  <si>
    <r>
      <rPr>
        <b/>
        <sz val="11"/>
        <rFont val="Cambria"/>
        <family val="1"/>
      </rPr>
      <t>Name of area</t>
    </r>
  </si>
  <si>
    <r>
      <rPr>
        <b/>
        <sz val="11"/>
        <rFont val="Cambria"/>
        <family val="1"/>
      </rPr>
      <t>No.of accidents in the quarter</t>
    </r>
  </si>
  <si>
    <r>
      <rPr>
        <b/>
        <sz val="11"/>
        <rFont val="Cambria"/>
        <family val="1"/>
      </rPr>
      <t>Cumulative since the first quarter of the current FY year</t>
    </r>
  </si>
  <si>
    <r>
      <rPr>
        <b/>
        <sz val="11"/>
        <rFont val="Cambria"/>
        <family val="1"/>
      </rPr>
      <t>Departmental</t>
    </r>
  </si>
  <si>
    <r>
      <rPr>
        <b/>
        <sz val="11"/>
        <rFont val="Cambria"/>
        <family val="1"/>
      </rPr>
      <t>Out side</t>
    </r>
  </si>
  <si>
    <r>
      <rPr>
        <b/>
        <sz val="11"/>
        <rFont val="Cambria"/>
        <family val="1"/>
      </rPr>
      <t>FH</t>
    </r>
  </si>
  <si>
    <r>
      <rPr>
        <b/>
        <sz val="11"/>
        <rFont val="Cambria"/>
        <family val="1"/>
      </rPr>
      <t>NFH</t>
    </r>
  </si>
  <si>
    <r>
      <rPr>
        <b/>
        <sz val="11"/>
        <rFont val="Cambria"/>
        <family val="1"/>
      </rPr>
      <t>FA</t>
    </r>
  </si>
  <si>
    <r>
      <rPr>
        <b/>
        <sz val="11"/>
        <rFont val="Cambria"/>
        <family val="1"/>
      </rPr>
      <t>TOTAL</t>
    </r>
  </si>
  <si>
    <r>
      <rPr>
        <b/>
        <u/>
        <sz val="9"/>
        <rFont val="Cambria"/>
        <family val="1"/>
      </rPr>
      <t>APPENDIX - B</t>
    </r>
    <r>
      <rPr>
        <b/>
        <sz val="9"/>
        <rFont val="Cambria"/>
        <family val="1"/>
      </rPr>
      <t xml:space="preserve"> (already in the SoP regulation )</t>
    </r>
  </si>
  <si>
    <r>
      <rPr>
        <b/>
        <sz val="7.5"/>
        <rFont val="Cambria"/>
        <family val="1"/>
      </rPr>
      <t>REGISTER FOR COMPILING THE COMPLAINTS CLASSIFICATIONWISE</t>
    </r>
  </si>
  <si>
    <r>
      <rPr>
        <b/>
        <sz val="5.5"/>
        <rFont val="Cambria"/>
        <family val="1"/>
      </rPr>
      <t>Classification</t>
    </r>
  </si>
  <si>
    <r>
      <rPr>
        <b/>
        <sz val="5.5"/>
        <rFont val="Cambria"/>
        <family val="1"/>
      </rPr>
      <t>Pending complaint of previous quarter</t>
    </r>
  </si>
  <si>
    <r>
      <rPr>
        <b/>
        <sz val="5.5"/>
        <rFont val="Cambria"/>
        <family val="1"/>
      </rPr>
      <t>Complaints received during the quarter</t>
    </r>
  </si>
  <si>
    <r>
      <rPr>
        <b/>
        <sz val="5.5"/>
        <rFont val="Cambria"/>
        <family val="1"/>
      </rPr>
      <t>Total complaints</t>
    </r>
  </si>
  <si>
    <r>
      <rPr>
        <b/>
        <sz val="5.5"/>
        <rFont val="Cambria"/>
        <family val="1"/>
      </rPr>
      <t>No.of complaints redressed during the Qtr</t>
    </r>
  </si>
  <si>
    <r>
      <rPr>
        <b/>
        <sz val="5.5"/>
        <rFont val="Cambria"/>
        <family val="1"/>
      </rPr>
      <t>Balance complaints to be redressed (4) - (9)</t>
    </r>
  </si>
  <si>
    <r>
      <rPr>
        <b/>
        <sz val="5.5"/>
        <rFont val="Cambria"/>
        <family val="1"/>
      </rPr>
      <t>Classification of complaint</t>
    </r>
  </si>
  <si>
    <r>
      <rPr>
        <b/>
        <sz val="5.5"/>
        <rFont val="Cambria"/>
        <family val="1"/>
      </rPr>
      <t>In stipulated time</t>
    </r>
  </si>
  <si>
    <r>
      <rPr>
        <b/>
        <sz val="5.5"/>
        <rFont val="Cambria"/>
        <family val="1"/>
      </rPr>
      <t>Beyond stipulated time</t>
    </r>
  </si>
  <si>
    <r>
      <rPr>
        <b/>
        <sz val="5.5"/>
        <rFont val="Cambria"/>
        <family val="1"/>
      </rPr>
      <t xml:space="preserve">Total (5)
</t>
    </r>
    <r>
      <rPr>
        <b/>
        <sz val="5.5"/>
        <rFont val="Cambria"/>
        <family val="1"/>
      </rPr>
      <t>to (8)</t>
    </r>
  </si>
  <si>
    <r>
      <rPr>
        <b/>
        <sz val="5.5"/>
        <rFont val="Cambria"/>
        <family val="1"/>
      </rPr>
      <t>Within 50% of stipulated time</t>
    </r>
  </si>
  <si>
    <r>
      <rPr>
        <b/>
        <sz val="5.5"/>
        <rFont val="Cambria"/>
        <family val="1"/>
      </rPr>
      <t>Within stipulated time</t>
    </r>
  </si>
  <si>
    <r>
      <rPr>
        <b/>
        <sz val="5.5"/>
        <rFont val="Cambria"/>
        <family val="1"/>
      </rPr>
      <t>Upto double the stipulated time</t>
    </r>
  </si>
  <si>
    <r>
      <rPr>
        <b/>
        <sz val="5.5"/>
        <rFont val="Cambria"/>
        <family val="1"/>
      </rPr>
      <t>More than double the stipulated time</t>
    </r>
  </si>
  <si>
    <r>
      <rPr>
        <sz val="5.5"/>
        <rFont val="Cambria"/>
        <family val="1"/>
      </rPr>
      <t>Loose conn. from pole</t>
    </r>
  </si>
  <si>
    <r>
      <rPr>
        <sz val="5.5"/>
        <rFont val="Cambria"/>
        <family val="1"/>
      </rPr>
      <t>Int.due to line breakdown</t>
    </r>
  </si>
  <si>
    <r>
      <rPr>
        <b/>
        <sz val="5.5"/>
        <rFont val="Cambria"/>
        <family val="1"/>
      </rPr>
      <t>A(iii)</t>
    </r>
  </si>
  <si>
    <r>
      <rPr>
        <sz val="5.5"/>
        <rFont val="Cambria"/>
        <family val="1"/>
      </rPr>
      <t xml:space="preserve">Interruption due to failure
</t>
    </r>
    <r>
      <rPr>
        <sz val="5.5"/>
        <rFont val="Cambria"/>
        <family val="1"/>
      </rPr>
      <t>of transformer</t>
    </r>
  </si>
  <si>
    <r>
      <rPr>
        <b/>
        <sz val="5.5"/>
        <rFont val="Cambria"/>
        <family val="1"/>
      </rPr>
      <t>B(i)</t>
    </r>
  </si>
  <si>
    <r>
      <rPr>
        <sz val="5.5"/>
        <rFont val="Cambria"/>
        <family val="1"/>
      </rPr>
      <t xml:space="preserve">Ordinary case, which
</t>
    </r>
    <r>
      <rPr>
        <sz val="5.5"/>
        <rFont val="Cambria"/>
        <family val="1"/>
      </rPr>
      <t>requires no augmentation</t>
    </r>
  </si>
  <si>
    <r>
      <rPr>
        <b/>
        <sz val="5.5"/>
        <rFont val="Cambria"/>
        <family val="1"/>
      </rPr>
      <t>B(ii)</t>
    </r>
  </si>
  <si>
    <r>
      <rPr>
        <sz val="5.5"/>
        <rFont val="Cambria"/>
        <family val="1"/>
      </rPr>
      <t xml:space="preserve">Where augmentation is
</t>
    </r>
    <r>
      <rPr>
        <sz val="5.5"/>
        <rFont val="Cambria"/>
        <family val="1"/>
      </rPr>
      <t>required</t>
    </r>
  </si>
  <si>
    <r>
      <rPr>
        <b/>
        <sz val="5.5"/>
        <rFont val="Cambria"/>
        <family val="1"/>
      </rPr>
      <t>C(i)</t>
    </r>
  </si>
  <si>
    <r>
      <rPr>
        <sz val="5.5"/>
        <rFont val="Cambria"/>
        <family val="1"/>
      </rPr>
      <t>Stopped/Defective Meters</t>
    </r>
  </si>
  <si>
    <r>
      <rPr>
        <b/>
        <sz val="5.5"/>
        <rFont val="Cambria"/>
        <family val="1"/>
      </rPr>
      <t>C(ii)</t>
    </r>
  </si>
  <si>
    <r>
      <rPr>
        <sz val="5.5"/>
        <rFont val="Cambria"/>
        <family val="1"/>
      </rPr>
      <t xml:space="preserve">Billing on average basis for
</t>
    </r>
    <r>
      <rPr>
        <sz val="5.5"/>
        <rFont val="Cambria"/>
        <family val="1"/>
      </rPr>
      <t>more than two bills</t>
    </r>
  </si>
  <si>
    <r>
      <rPr>
        <b/>
        <sz val="5.5"/>
        <rFont val="Cambria"/>
        <family val="1"/>
      </rPr>
      <t>D(i)</t>
    </r>
  </si>
  <si>
    <r>
      <rPr>
        <sz val="5.5"/>
        <rFont val="Cambria"/>
        <family val="1"/>
      </rPr>
      <t>Loose Wires</t>
    </r>
  </si>
  <si>
    <r>
      <rPr>
        <b/>
        <sz val="5.5"/>
        <rFont val="Cambria"/>
        <family val="1"/>
      </rPr>
      <t>D(ii)</t>
    </r>
  </si>
  <si>
    <r>
      <rPr>
        <sz val="5.5"/>
        <rFont val="Cambria"/>
        <family val="1"/>
      </rPr>
      <t xml:space="preserve">Inadequate ground
</t>
    </r>
    <r>
      <rPr>
        <sz val="5.5"/>
        <rFont val="Cambria"/>
        <family val="1"/>
      </rPr>
      <t>clearance</t>
    </r>
  </si>
  <si>
    <r>
      <rPr>
        <b/>
        <sz val="5.5"/>
        <rFont val="Cambria"/>
        <family val="1"/>
      </rPr>
      <t>E(i)</t>
    </r>
  </si>
  <si>
    <r>
      <rPr>
        <sz val="5.5"/>
        <rFont val="Cambria"/>
        <family val="1"/>
      </rPr>
      <t xml:space="preserve">For current bills where no additional information is
</t>
    </r>
    <r>
      <rPr>
        <sz val="5.5"/>
        <rFont val="Cambria"/>
        <family val="1"/>
      </rPr>
      <t>required</t>
    </r>
  </si>
  <si>
    <r>
      <rPr>
        <b/>
        <sz val="5.5"/>
        <rFont val="Cambria"/>
        <family val="1"/>
      </rPr>
      <t>E(ii)</t>
    </r>
  </si>
  <si>
    <r>
      <rPr>
        <sz val="5.5"/>
        <rFont val="Cambria"/>
        <family val="1"/>
      </rPr>
      <t xml:space="preserve">Where additional information relating to correctness of reading etc.
</t>
    </r>
    <r>
      <rPr>
        <sz val="5.5"/>
        <rFont val="Cambria"/>
        <family val="1"/>
      </rPr>
      <t>is required</t>
    </r>
  </si>
  <si>
    <r>
      <rPr>
        <b/>
        <sz val="5.5"/>
        <rFont val="Cambria"/>
        <family val="1"/>
      </rPr>
      <t>F(i)</t>
    </r>
  </si>
  <si>
    <r>
      <rPr>
        <sz val="5.5"/>
        <rFont val="Cambria"/>
        <family val="1"/>
      </rPr>
      <t xml:space="preserve">Where extension of mains is
</t>
    </r>
    <r>
      <rPr>
        <sz val="5.5"/>
        <rFont val="Cambria"/>
        <family val="1"/>
      </rPr>
      <t>not required</t>
    </r>
  </si>
  <si>
    <r>
      <rPr>
        <b/>
        <sz val="5.5"/>
        <rFont val="Cambria"/>
        <family val="1"/>
      </rPr>
      <t>F(ii)</t>
    </r>
  </si>
  <si>
    <r>
      <rPr>
        <sz val="5.5"/>
        <rFont val="Cambria"/>
        <family val="1"/>
      </rPr>
      <t xml:space="preserve">Where extension of mains is
</t>
    </r>
    <r>
      <rPr>
        <sz val="5.5"/>
        <rFont val="Cambria"/>
        <family val="1"/>
      </rPr>
      <t>required</t>
    </r>
  </si>
  <si>
    <r>
      <rPr>
        <b/>
        <sz val="5.5"/>
        <rFont val="Cambria"/>
        <family val="1"/>
      </rPr>
      <t>F(iii)</t>
    </r>
  </si>
  <si>
    <r>
      <rPr>
        <sz val="5.5"/>
        <rFont val="Cambria"/>
        <family val="1"/>
      </rPr>
      <t xml:space="preserve">Modification in connected
</t>
    </r>
    <r>
      <rPr>
        <sz val="5.5"/>
        <rFont val="Cambria"/>
        <family val="1"/>
      </rPr>
      <t>load</t>
    </r>
  </si>
  <si>
    <r>
      <rPr>
        <b/>
        <sz val="5.5"/>
        <rFont val="Cambria"/>
        <family val="1"/>
      </rPr>
      <t>F(iv)</t>
    </r>
  </si>
  <si>
    <r>
      <rPr>
        <sz val="5.5"/>
        <rFont val="Cambria"/>
        <family val="1"/>
      </rPr>
      <t>Name change/reconnection</t>
    </r>
  </si>
  <si>
    <r>
      <rPr>
        <b/>
        <sz val="5.5"/>
        <rFont val="Cambria"/>
        <family val="1"/>
      </rPr>
      <t>G</t>
    </r>
  </si>
  <si>
    <r>
      <rPr>
        <sz val="5.5"/>
        <rFont val="Cambria"/>
        <family val="1"/>
      </rPr>
      <t xml:space="preserve">Refund of amount due in
</t>
    </r>
    <r>
      <rPr>
        <sz val="5.5"/>
        <rFont val="Cambria"/>
        <family val="1"/>
      </rPr>
      <t>regard to temporary connection</t>
    </r>
  </si>
  <si>
    <r>
      <rPr>
        <b/>
        <sz val="5.5"/>
        <rFont val="Cambria"/>
        <family val="1"/>
      </rPr>
      <t>H</t>
    </r>
  </si>
  <si>
    <r>
      <rPr>
        <sz val="5.5"/>
        <rFont val="Cambria"/>
        <family val="1"/>
      </rPr>
      <t xml:space="preserve">Others (Power Fail from
</t>
    </r>
    <r>
      <rPr>
        <sz val="5.5"/>
        <rFont val="Cambria"/>
        <family val="1"/>
      </rPr>
      <t>GETCO)</t>
    </r>
  </si>
  <si>
    <r>
      <rPr>
        <b/>
        <sz val="5.5"/>
        <rFont val="Cambria"/>
        <family val="1"/>
      </rPr>
      <t>Total</t>
    </r>
  </si>
  <si>
    <r>
      <rPr>
        <sz val="7"/>
        <rFont val="Cambria"/>
        <family val="1"/>
      </rPr>
      <t>Name of the complaint</t>
    </r>
  </si>
  <si>
    <r>
      <rPr>
        <sz val="7"/>
        <rFont val="Cambria"/>
        <family val="1"/>
      </rPr>
      <t>Complaint Unique Number</t>
    </r>
  </si>
  <si>
    <r>
      <rPr>
        <sz val="7"/>
        <rFont val="Cambria"/>
        <family val="1"/>
      </rPr>
      <t>Complaint Classification</t>
    </r>
  </si>
  <si>
    <r>
      <rPr>
        <sz val="7"/>
        <rFont val="Cambria"/>
        <family val="1"/>
      </rPr>
      <t>Time &amp; Date of 1st meeting</t>
    </r>
  </si>
  <si>
    <r>
      <rPr>
        <sz val="7"/>
        <rFont val="Cambria"/>
        <family val="1"/>
      </rPr>
      <t xml:space="preserve">Details of Redressal procedure
</t>
    </r>
    <r>
      <rPr>
        <sz val="7"/>
        <rFont val="Cambria"/>
        <family val="1"/>
      </rPr>
      <t>carried out</t>
    </r>
  </si>
  <si>
    <r>
      <rPr>
        <sz val="7"/>
        <rFont val="Cambria"/>
        <family val="1"/>
      </rPr>
      <t>Time &amp; Date of 2nd meeting</t>
    </r>
  </si>
  <si>
    <r>
      <rPr>
        <sz val="7"/>
        <rFont val="Cambria"/>
        <family val="1"/>
      </rPr>
      <t>Time &amp; Date of 3rd meeting</t>
    </r>
  </si>
  <si>
    <r>
      <rPr>
        <sz val="7"/>
        <rFont val="Cambria"/>
        <family val="1"/>
      </rPr>
      <t>Nil</t>
    </r>
  </si>
  <si>
    <r>
      <rPr>
        <b/>
        <sz val="13"/>
        <rFont val="Cambria"/>
        <family val="1"/>
      </rPr>
      <t>Performa SoP 005 B: Action taken report by the Redressal Committee II</t>
    </r>
  </si>
  <si>
    <r>
      <rPr>
        <b/>
        <sz val="10"/>
        <rFont val="Cambria"/>
        <family val="1"/>
      </rPr>
      <t xml:space="preserve">Sr.
</t>
    </r>
    <r>
      <rPr>
        <b/>
        <sz val="10"/>
        <rFont val="Cambria"/>
        <family val="1"/>
      </rPr>
      <t>No.</t>
    </r>
  </si>
  <si>
    <r>
      <rPr>
        <b/>
        <sz val="10"/>
        <rFont val="Cambria"/>
        <family val="1"/>
      </rPr>
      <t>Month</t>
    </r>
  </si>
  <si>
    <r>
      <rPr>
        <b/>
        <sz val="10"/>
        <rFont val="Cambria"/>
        <family val="1"/>
      </rPr>
      <t>Date and time meeting conducted</t>
    </r>
  </si>
  <si>
    <r>
      <rPr>
        <b/>
        <sz val="10"/>
        <rFont val="Cambria"/>
        <family val="1"/>
      </rPr>
      <t xml:space="preserve">No. of complaints registered at the
</t>
    </r>
    <r>
      <rPr>
        <b/>
        <sz val="10"/>
        <rFont val="Cambria"/>
        <family val="1"/>
      </rPr>
      <t>meeting</t>
    </r>
  </si>
  <si>
    <r>
      <rPr>
        <b/>
        <sz val="10"/>
        <rFont val="Cambria"/>
        <family val="1"/>
      </rPr>
      <t xml:space="preserve">No. of complaints pending at the end of the
</t>
    </r>
    <r>
      <rPr>
        <b/>
        <sz val="10"/>
        <rFont val="Cambria"/>
        <family val="1"/>
      </rPr>
      <t>meeting</t>
    </r>
  </si>
  <si>
    <r>
      <rPr>
        <b/>
        <sz val="10"/>
        <rFont val="Cambria"/>
        <family val="1"/>
      </rPr>
      <t>Nos of cases Disposed</t>
    </r>
  </si>
  <si>
    <r>
      <rPr>
        <b/>
        <sz val="10"/>
        <rFont val="Cambria"/>
        <family val="1"/>
      </rPr>
      <t>Location of Hearing</t>
    </r>
  </si>
  <si>
    <r>
      <rPr>
        <sz val="10"/>
        <rFont val="Cambria"/>
        <family val="1"/>
      </rPr>
      <t>Nil</t>
    </r>
  </si>
  <si>
    <r>
      <rPr>
        <b/>
        <sz val="9"/>
        <rFont val="Cambria"/>
        <family val="1"/>
      </rPr>
      <t xml:space="preserve">Sr.
</t>
    </r>
    <r>
      <rPr>
        <b/>
        <sz val="9"/>
        <rFont val="Cambria"/>
        <family val="1"/>
      </rPr>
      <t>No.</t>
    </r>
  </si>
  <si>
    <r>
      <rPr>
        <b/>
        <sz val="9"/>
        <rFont val="Cambria"/>
        <family val="1"/>
      </rPr>
      <t>Class</t>
    </r>
  </si>
  <si>
    <r>
      <rPr>
        <b/>
        <sz val="9"/>
        <rFont val="Cambria"/>
        <family val="1"/>
      </rPr>
      <t>No.of Distribution transformers added during the quarter</t>
    </r>
  </si>
  <si>
    <r>
      <rPr>
        <b/>
        <sz val="9"/>
        <rFont val="Cambria"/>
        <family val="1"/>
      </rPr>
      <t>Total number of Distribution tranformer failed during the quarter</t>
    </r>
  </si>
  <si>
    <r>
      <rPr>
        <b/>
        <sz val="9"/>
        <rFont val="Cambria"/>
        <family val="1"/>
      </rPr>
      <t>% failure rate of Distribution transformer during the quarter</t>
    </r>
  </si>
  <si>
    <r>
      <rPr>
        <b/>
        <sz val="9"/>
        <rFont val="Cambria"/>
        <family val="1"/>
      </rPr>
      <t>A</t>
    </r>
  </si>
  <si>
    <r>
      <rPr>
        <b/>
        <sz val="9"/>
        <rFont val="Cambria"/>
        <family val="1"/>
      </rPr>
      <t>B</t>
    </r>
  </si>
  <si>
    <r>
      <rPr>
        <b/>
        <sz val="9"/>
        <rFont val="Cambria"/>
        <family val="1"/>
      </rPr>
      <t>C=A+B</t>
    </r>
  </si>
  <si>
    <r>
      <rPr>
        <b/>
        <sz val="9"/>
        <rFont val="Cambria"/>
        <family val="1"/>
      </rPr>
      <t>D</t>
    </r>
  </si>
  <si>
    <r>
      <rPr>
        <b/>
        <sz val="9"/>
        <rFont val="Cambria"/>
        <family val="1"/>
      </rPr>
      <t>H= (D) * 100/C</t>
    </r>
  </si>
  <si>
    <r>
      <rPr>
        <b/>
        <sz val="9"/>
        <rFont val="Cambria"/>
        <family val="1"/>
      </rPr>
      <t>Transformer of Consumers</t>
    </r>
  </si>
  <si>
    <r>
      <rPr>
        <b/>
        <sz val="9"/>
        <rFont val="Cambria"/>
        <family val="1"/>
      </rPr>
      <t>Total</t>
    </r>
  </si>
  <si>
    <r>
      <rPr>
        <b/>
        <sz val="12.5"/>
        <rFont val="Cambria"/>
        <family val="1"/>
      </rPr>
      <t>Performa - SOP 007 : Failure of Power Transformer</t>
    </r>
  </si>
  <si>
    <r>
      <rPr>
        <b/>
        <sz val="10"/>
        <rFont val="Cambria"/>
        <family val="1"/>
      </rPr>
      <t>Class</t>
    </r>
  </si>
  <si>
    <r>
      <rPr>
        <b/>
        <sz val="10"/>
        <rFont val="Cambria"/>
        <family val="1"/>
      </rPr>
      <t>No.of Power transformers added during the quarter</t>
    </r>
  </si>
  <si>
    <r>
      <rPr>
        <b/>
        <sz val="10"/>
        <rFont val="Cambria"/>
        <family val="1"/>
      </rPr>
      <t>Total number of Distribution tranformer failed during the quarter</t>
    </r>
  </si>
  <si>
    <r>
      <rPr>
        <b/>
        <sz val="10"/>
        <rFont val="Cambria"/>
        <family val="1"/>
      </rPr>
      <t>% failure rate of Distribution transformer during the quarter</t>
    </r>
  </si>
  <si>
    <r>
      <rPr>
        <sz val="10"/>
        <rFont val="Cambria"/>
        <family val="1"/>
      </rPr>
      <t>11 KV / 33 KV</t>
    </r>
  </si>
  <si>
    <r>
      <rPr>
        <b/>
        <sz val="9.5"/>
        <rFont val="Cambria"/>
        <family val="1"/>
      </rPr>
      <t>Sr. No</t>
    </r>
  </si>
  <si>
    <r>
      <rPr>
        <b/>
        <sz val="9.5"/>
        <rFont val="Cambria"/>
        <family val="1"/>
      </rPr>
      <t>Month</t>
    </r>
  </si>
  <si>
    <r>
      <rPr>
        <b/>
        <sz val="9.5"/>
        <rFont val="Cambria"/>
        <family val="1"/>
      </rPr>
      <t>Ni - Number of Customers for each sustained interruptions (in numbers)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</si>
  <si>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T</t>
    </r>
    <r>
      <rPr>
        <b/>
        <sz val="9.5"/>
        <rFont val="Cambria"/>
        <family val="1"/>
      </rPr>
      <t xml:space="preserve"> - Total No of customers served (in Numbers)</t>
    </r>
  </si>
  <si>
    <r>
      <rPr>
        <b/>
        <sz val="9.5"/>
        <rFont val="Cambria"/>
        <family val="1"/>
      </rPr>
      <t>CI=∑ Ni</t>
    </r>
  </si>
  <si>
    <r>
      <rPr>
        <b/>
        <sz val="9.5"/>
        <rFont val="Cambria"/>
        <family val="1"/>
      </rPr>
      <t xml:space="preserve">SAIFI = ∑ Ni/Nt
</t>
    </r>
    <r>
      <rPr>
        <b/>
        <sz val="9.5"/>
        <rFont val="Cambria"/>
        <family val="1"/>
      </rPr>
      <t>(Monthly SAIFI)</t>
    </r>
  </si>
  <si>
    <r>
      <rPr>
        <sz val="9.5"/>
        <rFont val="Cambria"/>
        <family val="1"/>
      </rPr>
      <t>6=5/4</t>
    </r>
  </si>
  <si>
    <r>
      <rPr>
        <b/>
        <sz val="9.5"/>
        <rFont val="Cambria"/>
        <family val="1"/>
      </rPr>
      <t xml:space="preserve">Ri = Restoration Time for each sustained interruption event
</t>
    </r>
    <r>
      <rPr>
        <b/>
        <sz val="9.5"/>
        <rFont val="Cambria"/>
        <family val="1"/>
      </rPr>
      <t>(in hours)</t>
    </r>
  </si>
  <si>
    <r>
      <rPr>
        <b/>
        <sz val="9.5"/>
        <rFont val="Cambria"/>
        <family val="1"/>
      </rPr>
      <t xml:space="preserve">Ni - Number of interrupted Customers for each sustained interruption event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</si>
  <si>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 xml:space="preserve">Ri* Ni -
</t>
    </r>
    <r>
      <rPr>
        <b/>
        <sz val="9.5"/>
        <rFont val="Cambria"/>
        <family val="1"/>
      </rPr>
      <t>Total customer interrution Duration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</si>
  <si>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T</t>
    </r>
    <r>
      <rPr>
        <b/>
        <sz val="9.5"/>
        <rFont val="Cambria"/>
        <family val="1"/>
      </rPr>
      <t xml:space="preserve"> - Total No of customers served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</si>
  <si>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>Customer Intt. Duration CMI = ΣRi*Ni</t>
    </r>
  </si>
  <si>
    <r>
      <rPr>
        <b/>
        <sz val="9.5"/>
        <rFont val="Cambria"/>
        <family val="1"/>
      </rPr>
      <t xml:space="preserve">SAIDI =
</t>
    </r>
    <r>
      <rPr>
        <b/>
        <sz val="9.5"/>
        <rFont val="Cambria"/>
        <family val="1"/>
      </rPr>
      <t>ΣRi*Ni/Nt (Monthly SAIDI)</t>
    </r>
  </si>
  <si>
    <r>
      <rPr>
        <sz val="9.5"/>
        <rFont val="Cambria"/>
        <family val="1"/>
      </rPr>
      <t>5 = 3 * 4</t>
    </r>
  </si>
  <si>
    <r>
      <rPr>
        <sz val="9.5"/>
        <rFont val="Cambria"/>
        <family val="1"/>
      </rPr>
      <t>8=7/6</t>
    </r>
  </si>
  <si>
    <r>
      <rPr>
        <b/>
        <u/>
        <sz val="10.5"/>
        <rFont val="Cambria"/>
        <family val="1"/>
      </rPr>
      <t>SoP 011 - C : Momentary Average Interruption Frequency Index (MAIFI) </t>
    </r>
  </si>
  <si>
    <r>
      <rPr>
        <b/>
        <sz val="9.5"/>
        <rFont val="Cambria"/>
        <family val="1"/>
      </rPr>
      <t>IM</t>
    </r>
    <r>
      <rPr>
        <b/>
        <vertAlign val="subscript"/>
        <sz val="9.5"/>
        <rFont val="Cambria"/>
        <family val="1"/>
      </rPr>
      <t>i</t>
    </r>
    <r>
      <rPr>
        <b/>
        <sz val="9.5"/>
        <rFont val="Cambria"/>
        <family val="1"/>
      </rPr>
      <t xml:space="preserve"> =
</t>
    </r>
    <r>
      <rPr>
        <b/>
        <sz val="9.5"/>
        <rFont val="Cambria"/>
        <family val="1"/>
      </rPr>
      <t xml:space="preserve">Number of Momentary interruptions for the month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</si>
  <si>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mi</t>
    </r>
    <r>
      <rPr>
        <b/>
        <sz val="9.5"/>
        <rFont val="Cambria"/>
        <family val="1"/>
      </rPr>
      <t xml:space="preserve"> =
</t>
    </r>
    <r>
      <rPr>
        <b/>
        <sz val="9.5"/>
        <rFont val="Cambria"/>
        <family val="1"/>
      </rPr>
      <t>Total no of customers for each momentary interruptions (in numbers)</t>
    </r>
  </si>
  <si>
    <r>
      <rPr>
        <b/>
        <sz val="9.5"/>
        <rFont val="Cambria"/>
        <family val="1"/>
      </rPr>
      <t>Im</t>
    </r>
    <r>
      <rPr>
        <b/>
        <vertAlign val="subscript"/>
        <sz val="9.5"/>
        <rFont val="Cambria"/>
        <family val="1"/>
      </rPr>
      <t>i</t>
    </r>
    <r>
      <rPr>
        <b/>
        <sz val="9.5"/>
        <rFont val="Cambria"/>
        <family val="1"/>
      </rPr>
      <t xml:space="preserve"> =N</t>
    </r>
    <r>
      <rPr>
        <b/>
        <vertAlign val="subscript"/>
        <sz val="9.5"/>
        <rFont val="Cambria"/>
        <family val="1"/>
      </rPr>
      <t>mi</t>
    </r>
    <r>
      <rPr>
        <b/>
        <sz val="9.5"/>
        <rFont val="Cambria"/>
        <family val="1"/>
      </rPr>
      <t xml:space="preserve"> Number of customer Momentary interruptions (in numbers)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</si>
  <si>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t</t>
    </r>
    <r>
      <rPr>
        <b/>
        <sz val="9.5"/>
        <rFont val="Cambria"/>
        <family val="1"/>
      </rPr>
      <t xml:space="preserve"> - Total no of customers
</t>
    </r>
    <r>
      <rPr>
        <b/>
        <sz val="9.5"/>
        <rFont val="Cambria"/>
        <family val="1"/>
      </rPr>
      <t xml:space="preserve">served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</si>
  <si>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 xml:space="preserve">Customer Intt.
</t>
    </r>
    <r>
      <rPr>
        <b/>
        <sz val="9.5"/>
        <rFont val="Cambria"/>
        <family val="1"/>
      </rPr>
      <t>ΣImi*Nmi</t>
    </r>
  </si>
  <si>
    <r>
      <rPr>
        <b/>
        <sz val="9.5"/>
        <rFont val="Cambria"/>
        <family val="1"/>
      </rPr>
      <t xml:space="preserve">MAIFI=ΣImi*N
</t>
    </r>
    <r>
      <rPr>
        <b/>
        <sz val="9.5"/>
        <rFont val="Cambria"/>
        <family val="1"/>
      </rPr>
      <t>mi/Nt</t>
    </r>
  </si>
  <si>
    <r>
      <rPr>
        <b/>
        <sz val="10"/>
        <rFont val="Arial"/>
        <family val="2"/>
      </rPr>
      <t>SOP 012- CALCULATION OF SYSTEM LOSSES AT EHT / 33KV</t>
    </r>
  </si>
  <si>
    <r>
      <rPr>
        <b/>
        <sz val="10"/>
        <rFont val="Arial"/>
        <family val="2"/>
      </rPr>
      <t xml:space="preserve">Losses in 33KV
</t>
    </r>
    <r>
      <rPr>
        <b/>
        <sz val="10"/>
        <rFont val="Arial"/>
        <family val="2"/>
      </rPr>
      <t>system and connected Equipment</t>
    </r>
  </si>
  <si>
    <r>
      <rPr>
        <sz val="10"/>
        <rFont val="Arial MT"/>
        <family val="2"/>
      </rPr>
      <t>i.</t>
    </r>
  </si>
  <si>
    <r>
      <rPr>
        <sz val="10"/>
        <rFont val="Arial MT"/>
        <family val="2"/>
      </rPr>
      <t>A</t>
    </r>
  </si>
  <si>
    <r>
      <rPr>
        <sz val="10"/>
        <rFont val="Arial MT"/>
        <family val="2"/>
      </rPr>
      <t>ii.</t>
    </r>
  </si>
  <si>
    <r>
      <rPr>
        <sz val="10"/>
        <rFont val="Arial MT"/>
        <family val="2"/>
      </rPr>
      <t>Energy Sold billed. EHT Direct sales (MUs)</t>
    </r>
  </si>
  <si>
    <r>
      <rPr>
        <sz val="10"/>
        <rFont val="Arial MT"/>
        <family val="2"/>
      </rPr>
      <t>B</t>
    </r>
  </si>
  <si>
    <r>
      <rPr>
        <sz val="10"/>
        <rFont val="Arial MT"/>
        <family val="2"/>
      </rPr>
      <t>iii.</t>
    </r>
  </si>
  <si>
    <r>
      <rPr>
        <sz val="10"/>
        <rFont val="Arial MT"/>
        <family val="2"/>
      </rPr>
      <t>Energy Sold (Billed) in the 33/11KV</t>
    </r>
  </si>
  <si>
    <r>
      <rPr>
        <sz val="10"/>
        <rFont val="Arial MT"/>
        <family val="2"/>
      </rPr>
      <t>C</t>
    </r>
  </si>
  <si>
    <r>
      <rPr>
        <sz val="10"/>
        <rFont val="Arial MT"/>
        <family val="2"/>
      </rPr>
      <t>Total sales (Mus)</t>
    </r>
  </si>
  <si>
    <r>
      <rPr>
        <sz val="10"/>
        <rFont val="Arial MT"/>
        <family val="2"/>
      </rPr>
      <t>(B+C)</t>
    </r>
  </si>
  <si>
    <r>
      <rPr>
        <sz val="10"/>
        <rFont val="Arial MT"/>
        <family val="2"/>
      </rPr>
      <t>v.</t>
    </r>
  </si>
  <si>
    <r>
      <rPr>
        <sz val="10"/>
        <rFont val="Arial MT"/>
        <family val="2"/>
      </rPr>
      <t>Losses(MUs)</t>
    </r>
  </si>
  <si>
    <r>
      <rPr>
        <sz val="10"/>
        <rFont val="Arial MT"/>
        <family val="2"/>
      </rPr>
      <t>{(A)-(B+C)}</t>
    </r>
  </si>
  <si>
    <r>
      <rPr>
        <sz val="10"/>
        <rFont val="Arial MT"/>
        <family val="2"/>
      </rPr>
      <t>vi.</t>
    </r>
  </si>
  <si>
    <r>
      <rPr>
        <sz val="10"/>
        <rFont val="Arial MT"/>
        <family val="2"/>
      </rPr>
      <t>% Losses</t>
    </r>
  </si>
  <si>
    <r>
      <rPr>
        <sz val="10"/>
        <rFont val="Arial MT"/>
        <family val="2"/>
      </rPr>
      <t>{(A)-(B+C)} x 100 / (A)</t>
    </r>
  </si>
  <si>
    <r>
      <rPr>
        <b/>
        <sz val="12"/>
        <rFont val="Calibri"/>
        <family val="1"/>
      </rPr>
      <t>Consumer Category</t>
    </r>
  </si>
  <si>
    <r>
      <rPr>
        <b/>
        <sz val="12"/>
        <rFont val="Calibri"/>
        <family val="1"/>
      </rPr>
      <t>No. of faulty meters at the start of the quarter / year</t>
    </r>
  </si>
  <si>
    <r>
      <rPr>
        <b/>
        <sz val="12"/>
        <rFont val="Calibri"/>
        <family val="1"/>
      </rPr>
      <t>No. of faulty meters added during the quarter / year</t>
    </r>
  </si>
  <si>
    <r>
      <rPr>
        <b/>
        <sz val="12"/>
        <rFont val="Calibri"/>
        <family val="1"/>
      </rPr>
      <t>Total no. of defective / faulty Meter</t>
    </r>
  </si>
  <si>
    <r>
      <rPr>
        <b/>
        <sz val="12"/>
        <rFont val="Calibri"/>
        <family val="1"/>
      </rPr>
      <t>No. of faulty Meters repaired and replaced</t>
    </r>
  </si>
  <si>
    <r>
      <rPr>
        <b/>
        <sz val="12"/>
        <rFont val="Calibri"/>
        <family val="1"/>
      </rPr>
      <t>No of faulty meters pending at the end of the quarter</t>
    </r>
  </si>
  <si>
    <r>
      <rPr>
        <b/>
        <sz val="12"/>
        <rFont val="Calibri"/>
        <family val="1"/>
      </rPr>
      <t>(3)=(2)+(1)</t>
    </r>
  </si>
  <si>
    <r>
      <rPr>
        <b/>
        <sz val="12"/>
        <rFont val="Calibri"/>
        <family val="1"/>
      </rPr>
      <t>(5)=(3)-(4)</t>
    </r>
  </si>
  <si>
    <r>
      <rPr>
        <sz val="12"/>
        <rFont val="Calibri"/>
        <family val="1"/>
      </rPr>
      <t>Single Phase</t>
    </r>
  </si>
  <si>
    <r>
      <rPr>
        <sz val="12"/>
        <rFont val="Calibri"/>
        <family val="1"/>
      </rPr>
      <t>Three Phase</t>
    </r>
  </si>
  <si>
    <r>
      <rPr>
        <sz val="12"/>
        <rFont val="Calibri"/>
        <family val="1"/>
      </rPr>
      <t>HT</t>
    </r>
  </si>
  <si>
    <r>
      <rPr>
        <b/>
        <sz val="7"/>
        <rFont val="Calibri"/>
        <family val="1"/>
      </rPr>
      <t>Performa SoP 014</t>
    </r>
  </si>
  <si>
    <r>
      <rPr>
        <b/>
        <sz val="4.5"/>
        <rFont val="Cambria"/>
        <family val="1"/>
      </rPr>
      <t>Quarter</t>
    </r>
  </si>
  <si>
    <r>
      <rPr>
        <b/>
        <sz val="4.5"/>
        <rFont val="Cambria"/>
        <family val="1"/>
      </rPr>
      <t>Months</t>
    </r>
  </si>
  <si>
    <r>
      <rPr>
        <b/>
        <sz val="4.5"/>
        <rFont val="Cambria"/>
        <family val="1"/>
      </rPr>
      <t>Units  input</t>
    </r>
  </si>
  <si>
    <r>
      <rPr>
        <b/>
        <sz val="4.5"/>
        <rFont val="Cambria"/>
        <family val="1"/>
      </rPr>
      <t>Units  Billed (MUs)</t>
    </r>
  </si>
  <si>
    <r>
      <rPr>
        <b/>
        <sz val="4.5"/>
        <rFont val="Cambria"/>
        <family val="1"/>
      </rPr>
      <t>Billing Efficiency</t>
    </r>
  </si>
  <si>
    <r>
      <rPr>
        <b/>
        <sz val="4.5"/>
        <rFont val="Cambria"/>
        <family val="1"/>
      </rPr>
      <t>Revenue  Billed (Rs.  Lacs)</t>
    </r>
  </si>
  <si>
    <r>
      <rPr>
        <b/>
        <sz val="4.5"/>
        <rFont val="Cambria"/>
        <family val="1"/>
      </rPr>
      <t>Revenue  Collected (Rs.  Lacs)</t>
    </r>
  </si>
  <si>
    <r>
      <rPr>
        <b/>
        <sz val="4.5"/>
        <rFont val="Cambria"/>
        <family val="1"/>
      </rPr>
      <t>Collection Efficiency  %</t>
    </r>
  </si>
  <si>
    <r>
      <rPr>
        <b/>
        <sz val="4.5"/>
        <rFont val="Cambria"/>
        <family val="1"/>
      </rPr>
      <t>Business Efficiency</t>
    </r>
  </si>
  <si>
    <r>
      <rPr>
        <b/>
        <sz val="4.5"/>
        <rFont val="Cambria"/>
        <family val="1"/>
      </rPr>
      <t>ATC  Loss%</t>
    </r>
  </si>
  <si>
    <r>
      <rPr>
        <sz val="5.5"/>
        <rFont val="Arial MT"/>
        <family val="2"/>
      </rPr>
      <t>Remarks</t>
    </r>
  </si>
  <si>
    <r>
      <rPr>
        <b/>
        <sz val="4.5"/>
        <rFont val="Cambria"/>
        <family val="1"/>
      </rPr>
      <t>(MUs)</t>
    </r>
  </si>
  <si>
    <r>
      <rPr>
        <b/>
        <sz val="4.5"/>
        <rFont val="Cambria"/>
        <family val="1"/>
      </rPr>
      <t>A</t>
    </r>
  </si>
  <si>
    <r>
      <rPr>
        <b/>
        <sz val="4.5"/>
        <rFont val="Cambria"/>
        <family val="1"/>
      </rPr>
      <t>B</t>
    </r>
  </si>
  <si>
    <r>
      <rPr>
        <b/>
        <sz val="4.5"/>
        <rFont val="Cambria"/>
        <family val="1"/>
      </rPr>
      <t xml:space="preserve">C  =
</t>
    </r>
    <r>
      <rPr>
        <b/>
        <sz val="4.5"/>
        <rFont val="Cambria"/>
        <family val="1"/>
      </rPr>
      <t>(B/A)*100</t>
    </r>
  </si>
  <si>
    <r>
      <rPr>
        <b/>
        <sz val="4.5"/>
        <rFont val="Cambria"/>
        <family val="1"/>
      </rPr>
      <t>D</t>
    </r>
  </si>
  <si>
    <r>
      <rPr>
        <b/>
        <sz val="4.5"/>
        <rFont val="Cambria"/>
        <family val="1"/>
      </rPr>
      <t>E</t>
    </r>
  </si>
  <si>
    <r>
      <rPr>
        <b/>
        <sz val="4.5"/>
        <rFont val="Cambria"/>
        <family val="1"/>
      </rPr>
      <t>F  =  (E/D)*100</t>
    </r>
  </si>
  <si>
    <r>
      <rPr>
        <b/>
        <sz val="4.5"/>
        <rFont val="Cambria"/>
        <family val="1"/>
      </rPr>
      <t>G  =  (C*F)/100</t>
    </r>
  </si>
  <si>
    <r>
      <rPr>
        <b/>
        <sz val="4.5"/>
        <rFont val="Cambria"/>
        <family val="1"/>
      </rPr>
      <t>H  =  100  -  G</t>
    </r>
  </si>
  <si>
    <r>
      <rPr>
        <b/>
        <sz val="10"/>
        <rFont val="Cambria"/>
        <family val="1"/>
      </rPr>
      <t>Performa SoP 016 : Compensation details</t>
    </r>
  </si>
  <si>
    <r>
      <rPr>
        <b/>
        <sz val="10"/>
        <rFont val="Cambria"/>
        <family val="1"/>
      </rPr>
      <t>COMPENSATION   DETAILS</t>
    </r>
  </si>
  <si>
    <r>
      <rPr>
        <b/>
        <sz val="10"/>
        <rFont val="Cambria"/>
        <family val="1"/>
      </rPr>
      <t>Sr. No.</t>
    </r>
  </si>
  <si>
    <r>
      <rPr>
        <b/>
        <sz val="10"/>
        <rFont val="Cambria"/>
        <family val="1"/>
      </rPr>
      <t>Compensation</t>
    </r>
  </si>
  <si>
    <r>
      <rPr>
        <b/>
        <sz val="10"/>
        <rFont val="Cambria"/>
        <family val="1"/>
      </rPr>
      <t>No. of cases where compensation was given (in numbers)</t>
    </r>
  </si>
  <si>
    <r>
      <rPr>
        <b/>
        <sz val="10"/>
        <rFont val="Cambria"/>
        <family val="1"/>
      </rPr>
      <t>Amt.of compensation paid (in Rs.)</t>
    </r>
  </si>
  <si>
    <r>
      <rPr>
        <sz val="10"/>
        <rFont val="Cambria"/>
        <family val="1"/>
      </rPr>
      <t>Duty to provide supply</t>
    </r>
  </si>
  <si>
    <r>
      <rPr>
        <sz val="10"/>
        <rFont val="Cambria"/>
        <family val="1"/>
      </rPr>
      <t>Rs.50 per day of delay from the limit specified in the performance regulations</t>
    </r>
  </si>
  <si>
    <r>
      <rPr>
        <b/>
        <sz val="10"/>
        <rFont val="Cambria"/>
        <family val="1"/>
      </rPr>
      <t>…NIL…</t>
    </r>
  </si>
  <si>
    <r>
      <rPr>
        <b/>
        <sz val="10"/>
        <rFont val="Cambria"/>
        <family val="1"/>
      </rPr>
      <t>……NIL…..</t>
    </r>
  </si>
  <si>
    <r>
      <rPr>
        <sz val="10"/>
        <rFont val="Cambria"/>
        <family val="1"/>
      </rPr>
      <t>a) New connection</t>
    </r>
  </si>
  <si>
    <r>
      <rPr>
        <sz val="10"/>
        <rFont val="Cambria"/>
        <family val="1"/>
      </rPr>
      <t>b) Additional load</t>
    </r>
  </si>
  <si>
    <r>
      <rPr>
        <sz val="10"/>
        <rFont val="Cambria"/>
        <family val="1"/>
      </rPr>
      <t>c) Temporary supply</t>
    </r>
  </si>
  <si>
    <r>
      <rPr>
        <sz val="10"/>
        <rFont val="Cambria"/>
        <family val="1"/>
      </rPr>
      <t>d) Shifting service connection</t>
    </r>
  </si>
  <si>
    <r>
      <rPr>
        <sz val="10"/>
        <rFont val="Cambria"/>
        <family val="1"/>
      </rPr>
      <t>e) Transfer of service connection</t>
    </r>
  </si>
  <si>
    <r>
      <rPr>
        <sz val="10"/>
        <rFont val="Cambria"/>
        <family val="1"/>
      </rPr>
      <t>f) Change in tariff category of consumer</t>
    </r>
  </si>
  <si>
    <r>
      <rPr>
        <sz val="10"/>
        <rFont val="Cambria"/>
        <family val="1"/>
      </rPr>
      <t>Complaints in billing</t>
    </r>
  </si>
  <si>
    <r>
      <rPr>
        <sz val="10"/>
        <rFont val="Cambria"/>
        <family val="1"/>
      </rPr>
      <t xml:space="preserve">Rs.50 for non reply within the period prescribed in
</t>
    </r>
    <r>
      <rPr>
        <sz val="10"/>
        <rFont val="Cambria"/>
        <family val="1"/>
      </rPr>
      <t>Regulations</t>
    </r>
  </si>
  <si>
    <r>
      <rPr>
        <sz val="10"/>
        <rFont val="Cambria"/>
        <family val="1"/>
      </rPr>
      <t>Replacement of meters</t>
    </r>
  </si>
  <si>
    <r>
      <rPr>
        <sz val="10"/>
        <rFont val="Cambria"/>
        <family val="1"/>
      </rPr>
      <t xml:space="preserve">LT Rs.25 per day of delay maximum Rs.2,500 and HT Rs. 250 per day of delay
</t>
    </r>
    <r>
      <rPr>
        <sz val="10"/>
        <rFont val="Cambria"/>
        <family val="1"/>
      </rPr>
      <t>maximum of Rs. 5,000/-</t>
    </r>
  </si>
  <si>
    <r>
      <rPr>
        <sz val="10"/>
        <rFont val="Cambria"/>
        <family val="1"/>
      </rPr>
      <t>Interruption of supply</t>
    </r>
  </si>
  <si>
    <r>
      <rPr>
        <sz val="10"/>
        <rFont val="Cambria"/>
        <family val="1"/>
      </rPr>
      <t xml:space="preserve">LT Rs.25 for every 6 hrs. of delay maximum of Rs.500 and HT Rs. 50 for every 6 hrs. delay maximum Rs.
</t>
    </r>
    <r>
      <rPr>
        <sz val="10"/>
        <rFont val="Cambria"/>
        <family val="1"/>
      </rPr>
      <t>1000</t>
    </r>
  </si>
  <si>
    <r>
      <rPr>
        <sz val="10"/>
        <rFont val="Cambria"/>
        <family val="1"/>
      </rPr>
      <t>Voltage fluctuations and complaints</t>
    </r>
  </si>
  <si>
    <r>
      <rPr>
        <sz val="10"/>
        <rFont val="Cambria"/>
        <family val="1"/>
      </rPr>
      <t xml:space="preserve">Rs.50 for failure to visit or convey findings wihin the
</t>
    </r>
    <r>
      <rPr>
        <sz val="10"/>
        <rFont val="Cambria"/>
        <family val="1"/>
      </rPr>
      <t>stipulated period</t>
    </r>
  </si>
  <si>
    <r>
      <rPr>
        <sz val="10"/>
        <rFont val="Cambria"/>
        <family val="1"/>
      </rPr>
      <t xml:space="preserve">Responding to consumers
</t>
    </r>
    <r>
      <rPr>
        <sz val="10"/>
        <rFont val="Cambria"/>
        <family val="1"/>
      </rPr>
      <t>complaints</t>
    </r>
  </si>
  <si>
    <r>
      <rPr>
        <sz val="10"/>
        <rFont val="Cambria"/>
        <family val="1"/>
      </rPr>
      <t xml:space="preserve">Rs. 25 for each day of delay
</t>
    </r>
    <r>
      <rPr>
        <sz val="10"/>
        <rFont val="Cambria"/>
        <family val="1"/>
      </rPr>
      <t>maximum Rs. 500</t>
    </r>
  </si>
  <si>
    <r>
      <rPr>
        <sz val="10"/>
        <rFont val="Cambria"/>
        <family val="1"/>
      </rPr>
      <t>Grievance Handling</t>
    </r>
  </si>
  <si>
    <r>
      <rPr>
        <sz val="10"/>
        <rFont val="Cambria"/>
        <family val="1"/>
      </rPr>
      <t xml:space="preserve">Rs. 25 for failure in handling
</t>
    </r>
    <r>
      <rPr>
        <sz val="10"/>
        <rFont val="Cambria"/>
        <family val="1"/>
      </rPr>
      <t>grievance.</t>
    </r>
  </si>
  <si>
    <r>
      <rPr>
        <sz val="10"/>
        <rFont val="Cambria"/>
        <family val="1"/>
      </rPr>
      <t>TOTAL :-</t>
    </r>
  </si>
  <si>
    <t>Jubilant Infrastructure Limited</t>
  </si>
  <si>
    <t>Transformer of Jubilant Infrastructure Limited</t>
  </si>
  <si>
    <t>YEAR :-2025-26</t>
  </si>
  <si>
    <t>NAME OF OFFICE- Jubilant Infrastructure Limited</t>
  </si>
  <si>
    <t>Energy Delivered into EHT/66KVand LT Distribution System from EHT/11KV SSs ( MUs)</t>
  </si>
  <si>
    <t>33 KV/ 11 KV</t>
  </si>
  <si>
    <t>ABT</t>
  </si>
  <si>
    <t>Meter</t>
  </si>
  <si>
    <t>I</t>
  </si>
  <si>
    <t>Total</t>
  </si>
  <si>
    <t>66KV/ 11 KV</t>
  </si>
  <si>
    <t>11KV/0.433 KV</t>
  </si>
  <si>
    <t>11KV/0.400 KV</t>
  </si>
  <si>
    <t>11KV/3.3 KV</t>
  </si>
  <si>
    <t>INFRA</t>
  </si>
  <si>
    <t>UNIT-4</t>
  </si>
  <si>
    <t>UNIT-2</t>
  </si>
  <si>
    <t>UNIT-3</t>
  </si>
  <si>
    <t xml:space="preserve">Jubilant Infrastructure Limited </t>
  </si>
  <si>
    <t>Performa SoP 013: Meter faults</t>
  </si>
  <si>
    <t>Performa SoP 004 : Publicity Carried Out</t>
  </si>
  <si>
    <t>UNIT-1</t>
  </si>
  <si>
    <t>Month</t>
  </si>
  <si>
    <t>5 = 3 * 4</t>
  </si>
  <si>
    <t>8=7/6</t>
  </si>
  <si>
    <t>Oredr in favour of Con /DL</t>
  </si>
  <si>
    <t>QUARTER : 2nd (July-2025 to Sept-2025)</t>
  </si>
  <si>
    <t>Quarter of the year: (2nd) (July 2025- Sept 2025)</t>
  </si>
  <si>
    <t>QUARTER :- 2nd (July-2025 to Sept-2025)</t>
  </si>
  <si>
    <t>QUARTER :-2nd (July-2025 to Sept-2025)</t>
  </si>
  <si>
    <t>July.25</t>
  </si>
  <si>
    <t>Aug.25</t>
  </si>
  <si>
    <t>Sept.25</t>
  </si>
  <si>
    <r>
      <rPr>
        <b/>
        <sz val="12.5"/>
        <rFont val="Cambria"/>
        <family val="1"/>
      </rPr>
      <t xml:space="preserve">QUARTER :- 2nd (July -2025 to Sept -2025)
</t>
    </r>
    <r>
      <rPr>
        <b/>
        <sz val="11.5"/>
        <rFont val="Cambria"/>
        <family val="1"/>
      </rPr>
      <t xml:space="preserve">YEAR :-2025-26
</t>
    </r>
    <r>
      <rPr>
        <b/>
        <sz val="10.5"/>
        <rFont val="Cambria"/>
        <family val="1"/>
      </rPr>
      <t>Performa SOP 006 : Failure of Distribution Transformer.</t>
    </r>
  </si>
  <si>
    <t>No. of existing
Distribution transformer at the start of the quarter 01.07.2025</t>
  </si>
  <si>
    <t>Total number of Distribution transformers   As on 30.09.2025</t>
  </si>
  <si>
    <t>QUARTER : 2nd (July -2025 to Sept -2026)</t>
  </si>
  <si>
    <t>No. of existing Power transformer at the start of the quarter 01.07.2025</t>
  </si>
  <si>
    <t>Total number of Power transformers  As on 30.09.2025</t>
  </si>
  <si>
    <t>Annual Report: (July-25 to Sept-25)</t>
  </si>
  <si>
    <t>SoP 011 - A : System Average Interrruption Frequency Index (SAIFI) </t>
  </si>
  <si>
    <t>09/07/25 15:30 to 16:30</t>
  </si>
  <si>
    <t>Through Regular Energy Bills</t>
  </si>
  <si>
    <t xml:space="preserve">Through Website </t>
  </si>
  <si>
    <t xml:space="preserve">Through Display Board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</si>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</sst>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;@"/>
    <numFmt numFmtId="165" formatCode="0.0"/>
  </numFmts>
  <fonts count="79">
    <font>
      <sz val="10"/>
      <color rgb="FF000000"/>
      <name val="Times New Roman"/>
      <charset val="204"/>
    </font>
    <font>
      <b/>
      <sz val="16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1"/>
      <color rgb="FF000000"/>
      <name val="Cambria"/>
      <family val="2"/>
    </font>
    <font>
      <sz val="12"/>
      <color rgb="FF000000"/>
      <name val="Cambria"/>
      <family val="2"/>
    </font>
    <font>
      <b/>
      <sz val="12"/>
      <color rgb="FF000000"/>
      <name val="Cambria"/>
      <family val="2"/>
    </font>
    <font>
      <sz val="10"/>
      <name val="Arial MT"/>
    </font>
    <font>
      <b/>
      <sz val="11.5"/>
      <name val="Cambria"/>
      <family val="1"/>
    </font>
    <font>
      <b/>
      <sz val="9"/>
      <name val="Cambria"/>
      <family val="1"/>
    </font>
    <font>
      <b/>
      <sz val="7.5"/>
      <name val="Cambria"/>
      <family val="1"/>
    </font>
    <font>
      <b/>
      <sz val="5.5"/>
      <name val="Cambria"/>
      <family val="1"/>
    </font>
    <font>
      <b/>
      <sz val="5.5"/>
      <color rgb="FF000000"/>
      <name val="Cambria"/>
      <family val="2"/>
    </font>
    <font>
      <sz val="5.5"/>
      <color rgb="FF000000"/>
      <name val="Cambria"/>
      <family val="2"/>
    </font>
    <font>
      <sz val="5.5"/>
      <name val="Cambria"/>
      <family val="1"/>
    </font>
    <font>
      <b/>
      <sz val="18"/>
      <name val="Cambria"/>
      <family val="1"/>
    </font>
    <font>
      <b/>
      <sz val="11"/>
      <color rgb="FF000000"/>
      <name val="Cambria"/>
      <family val="2"/>
    </font>
    <font>
      <sz val="11"/>
      <name val="Cambria"/>
      <family val="1"/>
    </font>
    <font>
      <sz val="7"/>
      <name val="Cambria"/>
      <family val="1"/>
    </font>
    <font>
      <b/>
      <sz val="13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2"/>
    </font>
    <font>
      <sz val="10"/>
      <name val="Cambria"/>
      <family val="1"/>
    </font>
    <font>
      <b/>
      <sz val="14.5"/>
      <name val="Cambria"/>
      <family val="1"/>
    </font>
    <font>
      <sz val="9"/>
      <color rgb="FF000000"/>
      <name val="Cambria"/>
      <family val="2"/>
    </font>
    <font>
      <sz val="9"/>
      <name val="Cambria"/>
      <family val="1"/>
    </font>
    <font>
      <b/>
      <sz val="9"/>
      <color rgb="FF000000"/>
      <name val="Cambria"/>
      <family val="2"/>
    </font>
    <font>
      <b/>
      <sz val="12.5"/>
      <name val="Cambria"/>
      <family val="1"/>
    </font>
    <font>
      <sz val="10"/>
      <color rgb="FF000000"/>
      <name val="Cambria"/>
      <family val="2"/>
    </font>
    <font>
      <sz val="12.5"/>
      <color rgb="FF000000"/>
      <name val="Cambria"/>
      <family val="2"/>
    </font>
    <font>
      <b/>
      <sz val="12.5"/>
      <color rgb="FF000000"/>
      <name val="Cambria"/>
      <family val="2"/>
    </font>
    <font>
      <b/>
      <sz val="17"/>
      <name val="Cambria"/>
      <family val="1"/>
    </font>
    <font>
      <b/>
      <sz val="10.5"/>
      <name val="Cambria"/>
      <family val="1"/>
    </font>
    <font>
      <b/>
      <sz val="9.5"/>
      <name val="Cambria"/>
      <family val="1"/>
    </font>
    <font>
      <sz val="9.5"/>
      <color rgb="FF000000"/>
      <name val="Cambria"/>
      <family val="2"/>
    </font>
    <font>
      <sz val="9.5"/>
      <name val="Cambria"/>
      <family val="1"/>
    </font>
    <font>
      <sz val="11.5"/>
      <color rgb="FF000000"/>
      <name val="Cambria"/>
      <family val="2"/>
    </font>
    <font>
      <b/>
      <sz val="10"/>
      <name val="Arial"/>
      <family val="2"/>
    </font>
    <font>
      <sz val="10"/>
      <color rgb="FF000000"/>
      <name val="Arial MT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8"/>
      <name val="Calibri"/>
      <family val="2"/>
    </font>
    <font>
      <b/>
      <sz val="8"/>
      <name val="Cambria"/>
      <family val="1"/>
    </font>
    <font>
      <b/>
      <sz val="7"/>
      <name val="Cambria"/>
      <family val="1"/>
    </font>
    <font>
      <b/>
      <sz val="7"/>
      <name val="Calibri"/>
      <family val="2"/>
    </font>
    <font>
      <b/>
      <sz val="4.5"/>
      <name val="Cambria"/>
      <family val="1"/>
    </font>
    <font>
      <sz val="5.5"/>
      <name val="Arial MT"/>
    </font>
    <font>
      <sz val="4.5"/>
      <name val="Cambria"/>
      <family val="1"/>
    </font>
    <font>
      <sz val="4.5"/>
      <color rgb="FF000000"/>
      <name val="Cambria"/>
      <family val="2"/>
    </font>
    <font>
      <sz val="4.5"/>
      <color rgb="FF000000"/>
      <name val="Arial MT"/>
      <family val="2"/>
    </font>
    <font>
      <b/>
      <sz val="14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0"/>
      <name val="Arial MT"/>
      <family val="2"/>
    </font>
    <font>
      <b/>
      <sz val="11.5"/>
      <name val="Cambria"/>
      <family val="1"/>
    </font>
    <font>
      <b/>
      <sz val="9"/>
      <name val="Cambria"/>
      <family val="1"/>
    </font>
    <font>
      <b/>
      <u/>
      <sz val="9"/>
      <name val="Cambria"/>
      <family val="1"/>
    </font>
    <font>
      <b/>
      <sz val="7.5"/>
      <name val="Cambria"/>
      <family val="1"/>
    </font>
    <font>
      <b/>
      <sz val="10"/>
      <name val="Cambria"/>
      <family val="1"/>
    </font>
    <font>
      <b/>
      <sz val="13"/>
      <name val="Cambria"/>
      <family val="1"/>
    </font>
    <font>
      <sz val="10"/>
      <name val="Cambria"/>
      <family val="1"/>
    </font>
    <font>
      <b/>
      <sz val="12.5"/>
      <name val="Cambria"/>
      <family val="1"/>
    </font>
    <font>
      <b/>
      <sz val="10.5"/>
      <name val="Cambria"/>
      <family val="1"/>
    </font>
    <font>
      <b/>
      <u/>
      <sz val="10.5"/>
      <name val="Cambria"/>
      <family val="1"/>
    </font>
    <font>
      <b/>
      <vertAlign val="subscript"/>
      <sz val="9.5"/>
      <name val="Cambria"/>
      <family val="1"/>
    </font>
    <font>
      <b/>
      <sz val="12"/>
      <name val="Calibri"/>
      <family val="1"/>
    </font>
    <font>
      <sz val="12"/>
      <name val="Calibri"/>
      <family val="1"/>
    </font>
    <font>
      <b/>
      <sz val="7"/>
      <name val="Cambria"/>
      <family val="1"/>
    </font>
    <font>
      <b/>
      <sz val="7"/>
      <name val="Calibri"/>
      <family val="1"/>
    </font>
    <font>
      <sz val="5.5"/>
      <name val="Arial MT"/>
      <family val="2"/>
    </font>
    <font>
      <sz val="4.5"/>
      <name val="Cambria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.5"/>
      <color rgb="FF000000"/>
      <name val="Cambria"/>
      <family val="1"/>
    </font>
    <font>
      <b/>
      <sz val="4.5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  <fill>
      <patternFill patternType="solid">
        <fgColor rgb="FF95959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4" fillId="0" borderId="0" applyFont="0" applyFill="0" applyBorder="0" applyAlignment="0" applyProtection="0"/>
  </cellStyleXfs>
  <cellXfs count="222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1" fontId="6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top" shrinkToFit="1"/>
    </xf>
    <xf numFmtId="1" fontId="14" fillId="0" borderId="1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wrapText="1"/>
    </xf>
    <xf numFmtId="1" fontId="17" fillId="0" borderId="1" xfId="0" applyNumberFormat="1" applyFont="1" applyBorder="1" applyAlignment="1">
      <alignment horizontal="center" vertical="top" shrinkToFi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9" fillId="0" borderId="3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1" fontId="25" fillId="0" borderId="1" xfId="0" applyNumberFormat="1" applyFont="1" applyBorder="1" applyAlignment="1">
      <alignment horizontal="center" vertical="top" shrinkToFit="1"/>
    </xf>
    <xf numFmtId="0" fontId="26" fillId="0" borderId="1" xfId="0" applyFont="1" applyBorder="1" applyAlignment="1">
      <alignment horizontal="center" vertical="top" wrapText="1"/>
    </xf>
    <xf numFmtId="2" fontId="27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3"/>
    </xf>
    <xf numFmtId="1" fontId="29" fillId="0" borderId="1" xfId="0" applyNumberFormat="1" applyFont="1" applyBorder="1" applyAlignment="1">
      <alignment horizontal="center" vertical="top" shrinkToFit="1"/>
    </xf>
    <xf numFmtId="1" fontId="30" fillId="0" borderId="1" xfId="0" applyNumberFormat="1" applyFont="1" applyBorder="1" applyAlignment="1">
      <alignment horizontal="center" vertical="top" shrinkToFit="1"/>
    </xf>
    <xf numFmtId="2" fontId="22" fillId="0" borderId="1" xfId="0" applyNumberFormat="1" applyFont="1" applyBorder="1" applyAlignment="1">
      <alignment horizontal="center" vertical="top" shrinkToFit="1"/>
    </xf>
    <xf numFmtId="1" fontId="31" fillId="0" borderId="1" xfId="0" applyNumberFormat="1" applyFont="1" applyBorder="1" applyAlignment="1">
      <alignment horizontal="center" vertical="top" shrinkToFit="1"/>
    </xf>
    <xf numFmtId="2" fontId="31" fillId="0" borderId="1" xfId="0" applyNumberFormat="1" applyFont="1" applyBorder="1" applyAlignment="1">
      <alignment horizontal="center" vertical="top" shrinkToFi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top" wrapText="1"/>
    </xf>
    <xf numFmtId="1" fontId="35" fillId="0" borderId="1" xfId="0" applyNumberFormat="1" applyFont="1" applyBorder="1" applyAlignment="1">
      <alignment horizontal="center" vertical="top" shrinkToFit="1"/>
    </xf>
    <xf numFmtId="0" fontId="36" fillId="0" borderId="1" xfId="0" applyFont="1" applyBorder="1" applyAlignment="1">
      <alignment horizontal="center" vertical="top" wrapText="1"/>
    </xf>
    <xf numFmtId="1" fontId="37" fillId="0" borderId="1" xfId="0" applyNumberFormat="1" applyFont="1" applyBorder="1" applyAlignment="1">
      <alignment horizontal="center" vertical="top" shrinkToFit="1"/>
    </xf>
    <xf numFmtId="0" fontId="3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right" shrinkToFi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39" fillId="0" borderId="1" xfId="0" applyNumberFormat="1" applyFont="1" applyBorder="1" applyAlignment="1">
      <alignment horizontal="center" vertical="center" shrinkToFit="1"/>
    </xf>
    <xf numFmtId="2" fontId="39" fillId="0" borderId="1" xfId="0" applyNumberFormat="1" applyFont="1" applyBorder="1" applyAlignment="1">
      <alignment horizontal="center" vertical="top" shrinkToFit="1"/>
    </xf>
    <xf numFmtId="10" fontId="39" fillId="0" borderId="1" xfId="0" applyNumberFormat="1" applyFont="1" applyBorder="1" applyAlignment="1">
      <alignment horizontal="center" vertical="top" shrinkToFit="1"/>
    </xf>
    <xf numFmtId="0" fontId="40" fillId="0" borderId="1" xfId="0" applyFont="1" applyBorder="1" applyAlignment="1">
      <alignment horizontal="left" vertical="center" wrapText="1" indent="1"/>
    </xf>
    <xf numFmtId="0" fontId="40" fillId="0" borderId="1" xfId="0" applyFont="1" applyBorder="1" applyAlignment="1">
      <alignment horizontal="center" vertical="top" wrapText="1"/>
    </xf>
    <xf numFmtId="1" fontId="41" fillId="0" borderId="1" xfId="0" applyNumberFormat="1" applyFont="1" applyBorder="1" applyAlignment="1">
      <alignment horizontal="center" vertical="top" shrinkToFit="1"/>
    </xf>
    <xf numFmtId="0" fontId="42" fillId="0" borderId="1" xfId="0" applyFont="1" applyBorder="1" applyAlignment="1">
      <alignment horizontal="left" vertical="top" wrapText="1"/>
    </xf>
    <xf numFmtId="1" fontId="43" fillId="0" borderId="1" xfId="0" applyNumberFormat="1" applyFont="1" applyBorder="1" applyAlignment="1">
      <alignment horizontal="center" vertical="top" shrinkToFit="1"/>
    </xf>
    <xf numFmtId="0" fontId="48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 wrapText="1"/>
    </xf>
    <xf numFmtId="0" fontId="48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 wrapText="1"/>
    </xf>
    <xf numFmtId="2" fontId="51" fillId="0" borderId="1" xfId="0" applyNumberFormat="1" applyFont="1" applyBorder="1" applyAlignment="1">
      <alignment horizontal="center" vertical="top" shrinkToFit="1"/>
    </xf>
    <xf numFmtId="2" fontId="52" fillId="0" borderId="1" xfId="0" applyNumberFormat="1" applyFont="1" applyBorder="1" applyAlignment="1">
      <alignment horizontal="center" vertical="top" shrinkToFit="1"/>
    </xf>
    <xf numFmtId="0" fontId="2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5" fillId="0" borderId="1" xfId="0" applyFont="1" applyBorder="1" applyAlignment="1">
      <alignment horizontal="center" vertical="top" wrapText="1"/>
    </xf>
    <xf numFmtId="0" fontId="63" fillId="0" borderId="1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75" fillId="0" borderId="15" xfId="0" applyFont="1" applyBorder="1" applyAlignment="1">
      <alignment horizontal="center" vertical="center"/>
    </xf>
    <xf numFmtId="9" fontId="51" fillId="0" borderId="1" xfId="1" applyFont="1" applyFill="1" applyBorder="1" applyAlignment="1">
      <alignment horizontal="center" vertical="top" shrinkToFit="1"/>
    </xf>
    <xf numFmtId="1" fontId="25" fillId="0" borderId="5" xfId="0" applyNumberFormat="1" applyFont="1" applyBorder="1" applyAlignment="1">
      <alignment horizontal="center" vertical="top" shrinkToFit="1"/>
    </xf>
    <xf numFmtId="1" fontId="25" fillId="0" borderId="7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vertical="center"/>
    </xf>
    <xf numFmtId="1" fontId="25" fillId="0" borderId="2" xfId="0" applyNumberFormat="1" applyFont="1" applyBorder="1" applyAlignment="1">
      <alignment horizontal="center" vertical="top" shrinkToFi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" fontId="27" fillId="0" borderId="4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 indent="4"/>
    </xf>
    <xf numFmtId="0" fontId="21" fillId="0" borderId="4" xfId="0" applyFont="1" applyBorder="1" applyAlignment="1">
      <alignment horizontal="left" vertical="top" wrapText="1" indent="1"/>
    </xf>
    <xf numFmtId="0" fontId="0" fillId="0" borderId="17" xfId="0" applyBorder="1" applyAlignment="1">
      <alignment horizontal="center" vertical="center"/>
    </xf>
    <xf numFmtId="0" fontId="76" fillId="0" borderId="15" xfId="0" applyFont="1" applyBorder="1" applyAlignment="1">
      <alignment horizontal="center" vertical="center"/>
    </xf>
    <xf numFmtId="1" fontId="77" fillId="0" borderId="1" xfId="0" applyNumberFormat="1" applyFont="1" applyBorder="1" applyAlignment="1">
      <alignment horizontal="center" vertical="top" shrinkToFit="1"/>
    </xf>
    <xf numFmtId="0" fontId="50" fillId="2" borderId="1" xfId="0" applyFont="1" applyFill="1" applyBorder="1" applyAlignment="1">
      <alignment horizontal="right" vertical="top" wrapText="1"/>
    </xf>
    <xf numFmtId="0" fontId="24" fillId="0" borderId="0" xfId="0" applyFont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horizontal="left" vertical="top"/>
    </xf>
    <xf numFmtId="10" fontId="51" fillId="0" borderId="1" xfId="1" applyNumberFormat="1" applyFont="1" applyFill="1" applyBorder="1" applyAlignment="1">
      <alignment horizontal="center" vertical="top" shrinkToFit="1"/>
    </xf>
    <xf numFmtId="0" fontId="21" fillId="0" borderId="15" xfId="0" applyFont="1" applyBorder="1" applyAlignment="1">
      <alignment horizontal="center" vertical="center" wrapText="1"/>
    </xf>
    <xf numFmtId="1" fontId="22" fillId="0" borderId="15" xfId="0" applyNumberFormat="1" applyFont="1" applyBorder="1" applyAlignment="1">
      <alignment horizontal="center" vertical="center" shrinkToFit="1"/>
    </xf>
    <xf numFmtId="164" fontId="21" fillId="0" borderId="15" xfId="0" applyNumberFormat="1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4"/>
    </xf>
    <xf numFmtId="0" fontId="4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left" vertical="top" wrapText="1" indent="4"/>
    </xf>
    <xf numFmtId="0" fontId="4" fillId="0" borderId="5" xfId="0" applyFont="1" applyBorder="1" applyAlignment="1">
      <alignment horizontal="left" vertical="top" wrapText="1" indent="7"/>
    </xf>
    <xf numFmtId="0" fontId="4" fillId="0" borderId="6" xfId="0" applyFont="1" applyBorder="1" applyAlignment="1">
      <alignment horizontal="left" vertical="top" wrapText="1" indent="7"/>
    </xf>
    <xf numFmtId="0" fontId="4" fillId="0" borderId="7" xfId="0" applyFont="1" applyBorder="1" applyAlignment="1">
      <alignment horizontal="left" vertical="top" wrapText="1" indent="7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 indent="2"/>
    </xf>
    <xf numFmtId="0" fontId="4" fillId="0" borderId="7" xfId="0" applyFont="1" applyBorder="1" applyAlignment="1">
      <alignment horizontal="left" vertical="top" wrapText="1" indent="2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5" xfId="0" applyFont="1" applyBorder="1" applyAlignment="1">
      <alignment horizontal="left" vertical="top" wrapText="1" indent="4"/>
    </xf>
    <xf numFmtId="0" fontId="12" fillId="0" borderId="6" xfId="0" applyFont="1" applyBorder="1" applyAlignment="1">
      <alignment horizontal="left" vertical="top" wrapText="1" indent="4"/>
    </xf>
    <xf numFmtId="0" fontId="12" fillId="0" borderId="7" xfId="0" applyFont="1" applyBorder="1" applyAlignment="1">
      <alignment horizontal="left" vertical="top" wrapText="1" indent="4"/>
    </xf>
    <xf numFmtId="0" fontId="10" fillId="0" borderId="0" xfId="0" applyFont="1" applyAlignment="1">
      <alignment horizontal="left" vertical="top" wrapText="1" indent="22"/>
    </xf>
    <xf numFmtId="0" fontId="0" fillId="0" borderId="0" xfId="0" applyAlignment="1">
      <alignment horizontal="left" vertical="top" wrapText="1" indent="41"/>
    </xf>
    <xf numFmtId="0" fontId="11" fillId="0" borderId="0" xfId="0" applyFont="1" applyAlignment="1">
      <alignment horizontal="left" vertical="top" wrapText="1" indent="19"/>
    </xf>
    <xf numFmtId="0" fontId="60" fillId="0" borderId="0" xfId="0" applyFont="1" applyAlignment="1">
      <alignment horizontal="left" vertical="top" wrapText="1" indent="19"/>
    </xf>
    <xf numFmtId="0" fontId="16" fillId="0" borderId="0" xfId="0" applyFont="1" applyAlignment="1">
      <alignment horizontal="center" vertical="top" wrapText="1"/>
    </xf>
    <xf numFmtId="0" fontId="55" fillId="0" borderId="1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 wrapText="1"/>
    </xf>
    <xf numFmtId="0" fontId="62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4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61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58" fillId="0" borderId="5" xfId="0" applyFont="1" applyBorder="1" applyAlignment="1">
      <alignment horizontal="left" vertical="top" wrapText="1"/>
    </xf>
    <xf numFmtId="0" fontId="58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28" fillId="0" borderId="5" xfId="0" applyFont="1" applyBorder="1" applyAlignment="1">
      <alignment horizontal="center" vertical="top" wrapText="1"/>
    </xf>
    <xf numFmtId="0" fontId="28" fillId="0" borderId="7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57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 indent="14"/>
    </xf>
    <xf numFmtId="0" fontId="6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0" fontId="32" fillId="0" borderId="0" xfId="0" applyFont="1" applyAlignment="1">
      <alignment horizontal="center" vertical="top" wrapText="1"/>
    </xf>
    <xf numFmtId="0" fontId="66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8" fillId="0" borderId="5" xfId="0" applyFont="1" applyBorder="1" applyAlignment="1">
      <alignment horizontal="center" vertical="top" wrapText="1"/>
    </xf>
    <xf numFmtId="0" fontId="38" fillId="0" borderId="6" xfId="0" applyFont="1" applyBorder="1" applyAlignment="1">
      <alignment horizontal="center" vertical="top" wrapText="1"/>
    </xf>
    <xf numFmtId="0" fontId="38" fillId="0" borderId="7" xfId="0" applyFont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0" fontId="76" fillId="0" borderId="15" xfId="0" applyFont="1" applyBorder="1" applyAlignment="1">
      <alignment horizontal="center" vertical="top"/>
    </xf>
    <xf numFmtId="0" fontId="48" fillId="2" borderId="2" xfId="0" applyFont="1" applyFill="1" applyBorder="1" applyAlignment="1">
      <alignment horizontal="left" vertical="center" wrapText="1" indent="1"/>
    </xf>
    <xf numFmtId="0" fontId="48" fillId="2" borderId="4" xfId="0" applyFont="1" applyFill="1" applyBorder="1" applyAlignment="1">
      <alignment horizontal="left" vertical="center" wrapText="1" indent="1"/>
    </xf>
    <xf numFmtId="0" fontId="49" fillId="3" borderId="2" xfId="0" applyFont="1" applyFill="1" applyBorder="1" applyAlignment="1">
      <alignment horizontal="center" vertical="top" wrapText="1"/>
    </xf>
    <xf numFmtId="0" fontId="49" fillId="3" borderId="4" xfId="0" applyFont="1" applyFill="1" applyBorder="1" applyAlignment="1">
      <alignment horizontal="center" vertical="top" wrapText="1"/>
    </xf>
    <xf numFmtId="0" fontId="73" fillId="0" borderId="2" xfId="0" applyFont="1" applyBorder="1" applyAlignment="1">
      <alignment horizontal="center" vertical="top" wrapText="1"/>
    </xf>
    <xf numFmtId="0" fontId="50" fillId="0" borderId="3" xfId="0" applyFont="1" applyBorder="1" applyAlignment="1">
      <alignment horizontal="center" vertical="top" wrapText="1"/>
    </xf>
    <xf numFmtId="0" fontId="50" fillId="0" borderId="4" xfId="0" applyFont="1" applyBorder="1" applyAlignment="1">
      <alignment horizontal="center" vertical="top" wrapText="1"/>
    </xf>
    <xf numFmtId="0" fontId="44" fillId="0" borderId="0" xfId="0" applyFont="1" applyAlignment="1">
      <alignment horizontal="center" vertical="top" wrapText="1"/>
    </xf>
    <xf numFmtId="0" fontId="45" fillId="0" borderId="0" xfId="0" applyFont="1" applyAlignment="1">
      <alignment horizontal="center" vertical="top" wrapText="1"/>
    </xf>
    <xf numFmtId="0" fontId="70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vertical="top" wrapText="1"/>
    </xf>
    <xf numFmtId="0" fontId="48" fillId="2" borderId="2" xfId="0" applyFont="1" applyFill="1" applyBorder="1" applyAlignment="1">
      <alignment horizontal="left" vertical="center" wrapText="1"/>
    </xf>
    <xf numFmtId="0" fontId="48" fillId="2" borderId="4" xfId="0" applyFont="1" applyFill="1" applyBorder="1" applyAlignment="1">
      <alignment horizontal="left" vertical="center" wrapText="1"/>
    </xf>
    <xf numFmtId="0" fontId="48" fillId="2" borderId="2" xfId="0" applyFont="1" applyFill="1" applyBorder="1" applyAlignment="1">
      <alignment horizontal="left" vertical="top" wrapText="1"/>
    </xf>
    <xf numFmtId="0" fontId="48" fillId="2" borderId="4" xfId="0" applyFont="1" applyFill="1" applyBorder="1" applyAlignment="1">
      <alignment horizontal="left" vertical="top" wrapText="1"/>
    </xf>
    <xf numFmtId="0" fontId="21" fillId="0" borderId="15" xfId="0" applyFont="1" applyBorder="1" applyAlignment="1">
      <alignment horizontal="center" vertical="top" wrapText="1"/>
    </xf>
    <xf numFmtId="1" fontId="29" fillId="0" borderId="2" xfId="0" applyNumberFormat="1" applyFont="1" applyBorder="1" applyAlignment="1">
      <alignment horizontal="center" vertical="top" shrinkToFit="1"/>
    </xf>
    <xf numFmtId="1" fontId="29" fillId="0" borderId="3" xfId="0" applyNumberFormat="1" applyFont="1" applyBorder="1" applyAlignment="1">
      <alignment horizontal="center" vertical="top" shrinkToFit="1"/>
    </xf>
    <xf numFmtId="1" fontId="29" fillId="0" borderId="4" xfId="0" applyNumberFormat="1" applyFont="1" applyBorder="1" applyAlignment="1">
      <alignment horizontal="center" vertical="top" shrinkToFi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64" fillId="0" borderId="15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 wrapText="1"/>
    </xf>
    <xf numFmtId="0" fontId="65" fillId="0" borderId="15" xfId="0" applyFont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 wrapText="1"/>
    </xf>
    <xf numFmtId="0" fontId="48" fillId="2" borderId="1" xfId="0" applyFont="1" applyFill="1" applyBorder="1" applyAlignment="1">
      <alignment horizontal="right" vertical="top" wrapText="1"/>
    </xf>
    <xf numFmtId="2" fontId="78" fillId="0" borderId="1" xfId="0" applyNumberFormat="1" applyFont="1" applyBorder="1" applyAlignment="1">
      <alignment horizontal="center" vertical="top" shrinkToFi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73152</xdr:colOff>
      <xdr:row>0</xdr:row>
      <xdr:rowOff>0</xdr:rowOff>
    </xdr:from>
    <xdr:ext cx="22860" cy="26416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0"/>
          <a:ext cx="22860" cy="264160"/>
        </a:xfrm>
        <a:custGeom>
          <a:avLst/>
          <a:gdLst/>
          <a:ahLst/>
          <a:cxnLst/>
          <a:rect l="0" t="0" r="0" b="0"/>
          <a:pathLst>
            <a:path w="22860" h="264160">
              <a:moveTo>
                <a:pt x="22860" y="0"/>
              </a:moveTo>
              <a:lnTo>
                <a:pt x="0" y="0"/>
              </a:lnTo>
              <a:lnTo>
                <a:pt x="0" y="263651"/>
              </a:lnTo>
              <a:lnTo>
                <a:pt x="22860" y="263651"/>
              </a:lnTo>
              <a:lnTo>
                <a:pt x="2286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25272</xdr:colOff>
      <xdr:row>0</xdr:row>
      <xdr:rowOff>113903</xdr:rowOff>
    </xdr:from>
    <xdr:ext cx="13970" cy="24701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0" y="0"/>
          <a:ext cx="13970" cy="247015"/>
        </a:xfrm>
        <a:custGeom>
          <a:avLst/>
          <a:gdLst/>
          <a:ahLst/>
          <a:cxnLst/>
          <a:rect l="0" t="0" r="0" b="0"/>
          <a:pathLst>
            <a:path w="13970" h="247015">
              <a:moveTo>
                <a:pt x="13715" y="0"/>
              </a:moveTo>
              <a:lnTo>
                <a:pt x="0" y="0"/>
              </a:lnTo>
              <a:lnTo>
                <a:pt x="0" y="246888"/>
              </a:lnTo>
              <a:lnTo>
                <a:pt x="13715" y="246888"/>
              </a:lnTo>
              <a:lnTo>
                <a:pt x="13715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zoomScaleNormal="100" workbookViewId="0">
      <selection activeCell="M9" sqref="M9"/>
    </sheetView>
  </sheetViews>
  <sheetFormatPr defaultRowHeight="13"/>
  <cols>
    <col min="1" max="1" width="11.5" customWidth="1"/>
    <col min="2" max="2" width="28.796875" customWidth="1"/>
    <col min="3" max="3" width="11.796875" customWidth="1"/>
    <col min="4" max="4" width="11.5" customWidth="1"/>
    <col min="5" max="5" width="11.796875" customWidth="1"/>
    <col min="6" max="6" width="11.5" customWidth="1"/>
    <col min="7" max="7" width="11.796875" customWidth="1"/>
    <col min="8" max="8" width="11.5" customWidth="1"/>
    <col min="9" max="9" width="11.796875" customWidth="1"/>
    <col min="10" max="10" width="11.5" customWidth="1"/>
    <col min="11" max="11" width="37.5" customWidth="1"/>
    <col min="12" max="12" width="2.796875" customWidth="1"/>
  </cols>
  <sheetData>
    <row r="1" spans="1:12" ht="23.25" customHeight="1">
      <c r="A1" s="102" t="s">
        <v>196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20.25" customHeight="1">
      <c r="A2" s="103" t="s">
        <v>222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9.5" customHeight="1">
      <c r="A3" s="104" t="s">
        <v>198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6" customHeight="1">
      <c r="A4" s="106" t="s">
        <v>0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34" customHeight="1">
      <c r="A5" s="107" t="s">
        <v>1</v>
      </c>
      <c r="B5" s="110" t="s">
        <v>2</v>
      </c>
      <c r="C5" s="113" t="s">
        <v>3</v>
      </c>
      <c r="D5" s="114"/>
      <c r="E5" s="114"/>
      <c r="F5" s="114"/>
      <c r="G5" s="115"/>
      <c r="H5" s="116" t="s">
        <v>4</v>
      </c>
      <c r="I5" s="117"/>
      <c r="J5" s="118"/>
    </row>
    <row r="6" spans="1:12" ht="15.75" customHeight="1">
      <c r="A6" s="108"/>
      <c r="B6" s="111"/>
      <c r="C6" s="122" t="s">
        <v>5</v>
      </c>
      <c r="D6" s="123"/>
      <c r="E6" s="124" t="s">
        <v>6</v>
      </c>
      <c r="F6" s="125"/>
      <c r="G6" s="126"/>
      <c r="H6" s="119"/>
      <c r="I6" s="120"/>
      <c r="J6" s="121"/>
    </row>
    <row r="7" spans="1:12" ht="15.75" customHeight="1">
      <c r="A7" s="109"/>
      <c r="B7" s="112"/>
      <c r="C7" s="1" t="s">
        <v>7</v>
      </c>
      <c r="D7" s="1" t="s">
        <v>8</v>
      </c>
      <c r="E7" s="1" t="s">
        <v>7</v>
      </c>
      <c r="F7" s="1" t="s">
        <v>9</v>
      </c>
      <c r="G7" s="1" t="s">
        <v>8</v>
      </c>
      <c r="H7" s="1" t="s">
        <v>7</v>
      </c>
      <c r="I7" s="1" t="s">
        <v>9</v>
      </c>
      <c r="J7" s="1" t="s">
        <v>8</v>
      </c>
    </row>
    <row r="8" spans="1:12" ht="29.15" customHeight="1">
      <c r="A8" s="2">
        <v>1</v>
      </c>
      <c r="B8" s="60" t="s">
        <v>196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3">
        <v>0</v>
      </c>
      <c r="I8" s="2">
        <v>0</v>
      </c>
      <c r="J8" s="3">
        <v>0</v>
      </c>
    </row>
    <row r="9" spans="1:12" ht="29.15" customHeight="1">
      <c r="A9" s="4"/>
      <c r="B9" s="1" t="s">
        <v>10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</row>
    <row r="10" spans="1:12" ht="14.25" customHeight="1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ht="16.5" customHeight="1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</row>
  </sheetData>
  <mergeCells count="12">
    <mergeCell ref="A10:L10"/>
    <mergeCell ref="A11:L11"/>
    <mergeCell ref="A1:L1"/>
    <mergeCell ref="A2:K2"/>
    <mergeCell ref="A3:K3"/>
    <mergeCell ref="A4:K4"/>
    <mergeCell ref="A5:A7"/>
    <mergeCell ref="B5:B7"/>
    <mergeCell ref="C5:G5"/>
    <mergeCell ref="H5:J6"/>
    <mergeCell ref="C6:D6"/>
    <mergeCell ref="E6:G6"/>
  </mergeCells>
  <pageMargins left="0.7" right="0.7" top="0.75" bottom="0.75" header="0.3" footer="0.3"/>
  <pageSetup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zoomScaleNormal="100" workbookViewId="0">
      <selection activeCell="K9" sqref="K9"/>
    </sheetView>
  </sheetViews>
  <sheetFormatPr defaultRowHeight="13"/>
  <cols>
    <col min="1" max="1" width="16.19921875" customWidth="1"/>
    <col min="2" max="2" width="19.296875" customWidth="1"/>
    <col min="3" max="3" width="18" customWidth="1"/>
    <col min="4" max="4" width="15.5" customWidth="1"/>
    <col min="5" max="5" width="17.296875" customWidth="1"/>
    <col min="6" max="6" width="22.796875" customWidth="1"/>
  </cols>
  <sheetData>
    <row r="1" spans="1:6" ht="12.75" customHeight="1">
      <c r="A1" s="191" t="s">
        <v>196</v>
      </c>
      <c r="B1" s="191"/>
      <c r="C1" s="191"/>
      <c r="D1" s="191"/>
      <c r="E1" s="191"/>
      <c r="F1" s="191"/>
    </row>
    <row r="2" spans="1:6">
      <c r="A2" s="192" t="s">
        <v>215</v>
      </c>
      <c r="B2" s="192"/>
      <c r="C2" s="192"/>
      <c r="D2" s="192"/>
      <c r="E2" s="192"/>
      <c r="F2" s="192"/>
    </row>
    <row r="3" spans="1:6" ht="91.5" customHeight="1">
      <c r="A3" s="47" t="s">
        <v>135</v>
      </c>
      <c r="B3" s="48" t="s">
        <v>136</v>
      </c>
      <c r="C3" s="48" t="s">
        <v>137</v>
      </c>
      <c r="D3" s="48" t="s">
        <v>138</v>
      </c>
      <c r="E3" s="48" t="s">
        <v>139</v>
      </c>
      <c r="F3" s="48" t="s">
        <v>140</v>
      </c>
    </row>
    <row r="4" spans="1:6" ht="18" customHeight="1">
      <c r="A4" s="13"/>
      <c r="B4" s="49">
        <v>1</v>
      </c>
      <c r="C4" s="49">
        <v>2</v>
      </c>
      <c r="D4" s="48" t="s">
        <v>141</v>
      </c>
      <c r="E4" s="49">
        <v>4</v>
      </c>
      <c r="F4" s="48" t="s">
        <v>142</v>
      </c>
    </row>
    <row r="5" spans="1:6" ht="30.65" customHeight="1">
      <c r="A5" s="50" t="s">
        <v>143</v>
      </c>
      <c r="B5" s="51">
        <v>0</v>
      </c>
      <c r="C5" s="51">
        <v>0</v>
      </c>
      <c r="D5" s="51">
        <v>0</v>
      </c>
      <c r="E5" s="51">
        <v>0</v>
      </c>
      <c r="F5" s="51">
        <v>0</v>
      </c>
    </row>
    <row r="6" spans="1:6" ht="18" customHeight="1">
      <c r="A6" s="50" t="s">
        <v>144</v>
      </c>
      <c r="B6" s="51">
        <v>0</v>
      </c>
      <c r="C6" s="51">
        <v>0</v>
      </c>
      <c r="D6" s="51">
        <v>0</v>
      </c>
      <c r="E6" s="51">
        <v>0</v>
      </c>
      <c r="F6" s="51">
        <v>0</v>
      </c>
    </row>
    <row r="7" spans="1:6" ht="18" customHeight="1">
      <c r="A7" s="50" t="s">
        <v>145</v>
      </c>
      <c r="B7" s="51">
        <v>0</v>
      </c>
      <c r="C7" s="51">
        <v>0</v>
      </c>
      <c r="D7" s="51">
        <v>0</v>
      </c>
      <c r="E7" s="51">
        <v>0</v>
      </c>
      <c r="F7" s="51">
        <v>0</v>
      </c>
    </row>
  </sheetData>
  <mergeCells count="2">
    <mergeCell ref="A1:F1"/>
    <mergeCell ref="A2:F2"/>
  </mergeCells>
  <pageMargins left="0.7" right="0.7" top="0.75" bottom="0.75" header="0.3" footer="0.3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1"/>
  <sheetViews>
    <sheetView tabSelected="1" topLeftCell="B1" zoomScale="200" zoomScaleNormal="200" workbookViewId="0">
      <selection activeCell="F11" sqref="F11:G11"/>
    </sheetView>
  </sheetViews>
  <sheetFormatPr defaultRowHeight="13"/>
  <cols>
    <col min="1" max="1" width="6.69921875" customWidth="1"/>
    <col min="2" max="2" width="6.796875" customWidth="1"/>
    <col min="3" max="3" width="8" customWidth="1"/>
    <col min="4" max="4" width="8.5" customWidth="1"/>
    <col min="5" max="5" width="7.796875" customWidth="1"/>
    <col min="6" max="6" width="10.69921875" customWidth="1"/>
    <col min="7" max="7" width="11.296875" customWidth="1"/>
    <col min="8" max="8" width="9.796875" customWidth="1"/>
    <col min="9" max="9" width="8.5" customWidth="1"/>
    <col min="10" max="10" width="11.5" customWidth="1"/>
    <col min="11" max="11" width="22.19921875" customWidth="1"/>
    <col min="12" max="12" width="59.19921875" customWidth="1"/>
  </cols>
  <sheetData>
    <row r="1" spans="1:12" ht="12" customHeight="1">
      <c r="A1" s="200" t="s">
        <v>196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ht="12" customHeight="1">
      <c r="A2" s="201" t="s">
        <v>235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9.75" customHeight="1">
      <c r="A3" s="202" t="s">
        <v>196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ht="9" customHeight="1">
      <c r="A4" s="204" t="s">
        <v>146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</row>
    <row r="5" spans="1:12" ht="12.75" customHeight="1">
      <c r="A5" s="205" t="s">
        <v>147</v>
      </c>
      <c r="B5" s="205" t="s">
        <v>148</v>
      </c>
      <c r="C5" s="52" t="s">
        <v>149</v>
      </c>
      <c r="D5" s="207" t="s">
        <v>150</v>
      </c>
      <c r="E5" s="207" t="s">
        <v>151</v>
      </c>
      <c r="F5" s="207" t="s">
        <v>152</v>
      </c>
      <c r="G5" s="207" t="s">
        <v>153</v>
      </c>
      <c r="H5" s="207" t="s">
        <v>154</v>
      </c>
      <c r="I5" s="207" t="s">
        <v>155</v>
      </c>
      <c r="J5" s="193" t="s">
        <v>156</v>
      </c>
      <c r="K5" s="195" t="s">
        <v>157</v>
      </c>
    </row>
    <row r="6" spans="1:12" ht="14.5" customHeight="1">
      <c r="A6" s="206"/>
      <c r="B6" s="206"/>
      <c r="C6" s="52" t="s">
        <v>158</v>
      </c>
      <c r="D6" s="208"/>
      <c r="E6" s="208"/>
      <c r="F6" s="208"/>
      <c r="G6" s="208"/>
      <c r="H6" s="208"/>
      <c r="I6" s="208"/>
      <c r="J6" s="194"/>
      <c r="K6" s="196"/>
    </row>
    <row r="7" spans="1:12" ht="13.5" customHeight="1">
      <c r="A7" s="4"/>
      <c r="B7" s="53"/>
      <c r="C7" s="54" t="s">
        <v>159</v>
      </c>
      <c r="D7" s="54" t="s">
        <v>160</v>
      </c>
      <c r="E7" s="55" t="s">
        <v>161</v>
      </c>
      <c r="F7" s="54" t="s">
        <v>162</v>
      </c>
      <c r="G7" s="54" t="s">
        <v>163</v>
      </c>
      <c r="H7" s="54" t="s">
        <v>164</v>
      </c>
      <c r="I7" s="54" t="s">
        <v>165</v>
      </c>
      <c r="J7" s="54" t="s">
        <v>166</v>
      </c>
      <c r="K7" s="4"/>
    </row>
    <row r="8" spans="1:12" ht="7.4" customHeight="1">
      <c r="A8" s="197" t="s">
        <v>204</v>
      </c>
      <c r="B8" s="82" t="s">
        <v>226</v>
      </c>
      <c r="C8" s="56">
        <f>'Table 9'!Q4</f>
        <v>5.4071136959999881</v>
      </c>
      <c r="D8" s="56">
        <f>'Table 9'!P4</f>
        <v>5.3943807364000005</v>
      </c>
      <c r="E8" s="87">
        <f>D8/C8</f>
        <v>0.99764514668714899</v>
      </c>
      <c r="F8" s="57">
        <v>425.8194146009543</v>
      </c>
      <c r="G8" s="57">
        <v>425.8194146009543</v>
      </c>
      <c r="H8" s="66">
        <f>G8/F8</f>
        <v>1</v>
      </c>
      <c r="I8" s="66">
        <f>E8*H8</f>
        <v>0.99764514668714899</v>
      </c>
      <c r="J8" s="56">
        <v>1</v>
      </c>
      <c r="K8" s="13"/>
    </row>
    <row r="9" spans="1:12" ht="7.4" customHeight="1">
      <c r="A9" s="198"/>
      <c r="B9" s="82" t="s">
        <v>227</v>
      </c>
      <c r="C9" s="56">
        <f>'Table 9'!Q5</f>
        <v>5.9155539959999883</v>
      </c>
      <c r="D9" s="56">
        <f>'Table 9'!P5</f>
        <v>5.9091226772000001</v>
      </c>
      <c r="E9" s="87">
        <f t="shared" ref="E9:E10" si="0">D9/C9</f>
        <v>0.99891281208753446</v>
      </c>
      <c r="F9" s="57">
        <v>461.97601205295575</v>
      </c>
      <c r="G9" s="57">
        <v>461.97601205295575</v>
      </c>
      <c r="H9" s="66">
        <f t="shared" ref="H9:H10" si="1">G9/F9</f>
        <v>1</v>
      </c>
      <c r="I9" s="66">
        <f t="shared" ref="I9:I10" si="2">E9*H9</f>
        <v>0.99891281208753446</v>
      </c>
      <c r="J9" s="56">
        <v>1</v>
      </c>
      <c r="K9" s="13"/>
    </row>
    <row r="10" spans="1:12" ht="7.4" customHeight="1">
      <c r="A10" s="199"/>
      <c r="B10" s="82" t="s">
        <v>228</v>
      </c>
      <c r="C10" s="56">
        <f>'Table 9'!Q6</f>
        <v>5.3283809040000012</v>
      </c>
      <c r="D10" s="56">
        <f>'Table 9'!P6</f>
        <v>5.3274395144</v>
      </c>
      <c r="E10" s="87">
        <f t="shared" si="0"/>
        <v>0.99982332539340524</v>
      </c>
      <c r="F10" s="57">
        <v>419.88995237898735</v>
      </c>
      <c r="G10" s="57">
        <v>419.88995237898735</v>
      </c>
      <c r="H10" s="66">
        <f t="shared" si="1"/>
        <v>1</v>
      </c>
      <c r="I10" s="66">
        <f t="shared" si="2"/>
        <v>0.99982332539340524</v>
      </c>
      <c r="J10" s="56">
        <v>1</v>
      </c>
      <c r="K10" s="13"/>
    </row>
    <row r="11" spans="1:12" ht="7.4" customHeight="1">
      <c r="A11" s="13"/>
      <c r="B11" s="220" t="s">
        <v>205</v>
      </c>
      <c r="C11" s="221">
        <f>SUM(C8:C10)</f>
        <v>16.651048595999978</v>
      </c>
      <c r="D11" s="221">
        <f>SUM(D8:D10)</f>
        <v>16.630942928000003</v>
      </c>
      <c r="E11" s="13"/>
      <c r="F11" s="221">
        <f t="shared" ref="F11:G11" si="3">SUM(F8:F10)</f>
        <v>1307.6853790328973</v>
      </c>
      <c r="G11" s="221">
        <f t="shared" si="3"/>
        <v>1307.6853790328973</v>
      </c>
      <c r="H11" s="13"/>
      <c r="I11" s="13"/>
      <c r="J11" s="13"/>
      <c r="K11" s="13"/>
    </row>
  </sheetData>
  <mergeCells count="15">
    <mergeCell ref="J5:J6"/>
    <mergeCell ref="K5:K6"/>
    <mergeCell ref="A8:A10"/>
    <mergeCell ref="A1:L1"/>
    <mergeCell ref="A2:L2"/>
    <mergeCell ref="A3:L3"/>
    <mergeCell ref="A4:L4"/>
    <mergeCell ref="A5:A6"/>
    <mergeCell ref="B5:B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scale="5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0"/>
  <sheetViews>
    <sheetView zoomScaleNormal="100" workbookViewId="0">
      <selection activeCell="A4" sqref="A4:E4"/>
    </sheetView>
  </sheetViews>
  <sheetFormatPr defaultRowHeight="13"/>
  <cols>
    <col min="1" max="1" width="9.5" customWidth="1"/>
    <col min="2" max="3" width="29.796875" customWidth="1"/>
    <col min="4" max="4" width="23.796875" customWidth="1"/>
    <col min="5" max="5" width="26" customWidth="1"/>
  </cols>
  <sheetData>
    <row r="1" spans="1:5" ht="19.5" customHeight="1">
      <c r="A1" s="216" t="s">
        <v>196</v>
      </c>
      <c r="B1" s="217"/>
      <c r="C1" s="217"/>
      <c r="D1" s="217"/>
      <c r="E1" s="217"/>
    </row>
    <row r="2" spans="1:5" ht="21" customHeight="1">
      <c r="A2" s="217" t="s">
        <v>222</v>
      </c>
      <c r="B2" s="217"/>
      <c r="C2" s="217"/>
      <c r="D2" s="217"/>
      <c r="E2" s="217"/>
    </row>
    <row r="3" spans="1:5" ht="21" customHeight="1">
      <c r="A3" s="218" t="s">
        <v>198</v>
      </c>
      <c r="B3" s="219"/>
      <c r="C3" s="219"/>
      <c r="D3" s="219"/>
      <c r="E3" s="219"/>
    </row>
    <row r="4" spans="1:5" ht="17.149999999999999" customHeight="1">
      <c r="A4" s="209" t="s">
        <v>167</v>
      </c>
      <c r="B4" s="209"/>
      <c r="C4" s="209"/>
      <c r="D4" s="209"/>
      <c r="E4" s="209"/>
    </row>
    <row r="5" spans="1:5" ht="20.25" customHeight="1">
      <c r="A5" s="209" t="s">
        <v>168</v>
      </c>
      <c r="B5" s="209"/>
      <c r="C5" s="209"/>
      <c r="D5" s="209"/>
      <c r="E5" s="209"/>
    </row>
    <row r="6" spans="1:5" ht="41.9" customHeight="1">
      <c r="A6" s="76" t="s">
        <v>169</v>
      </c>
      <c r="B6" s="62" t="s">
        <v>196</v>
      </c>
      <c r="C6" s="77" t="s">
        <v>170</v>
      </c>
      <c r="D6" s="78" t="s">
        <v>171</v>
      </c>
      <c r="E6" s="78" t="s">
        <v>172</v>
      </c>
    </row>
    <row r="7" spans="1:5" ht="26.25" customHeight="1">
      <c r="A7" s="210">
        <v>1</v>
      </c>
      <c r="B7" s="19" t="s">
        <v>173</v>
      </c>
      <c r="C7" s="213" t="s">
        <v>174</v>
      </c>
      <c r="D7" s="18" t="s">
        <v>175</v>
      </c>
      <c r="E7" s="18" t="s">
        <v>176</v>
      </c>
    </row>
    <row r="8" spans="1:5" ht="26.25" customHeight="1">
      <c r="A8" s="211"/>
      <c r="B8" s="19" t="s">
        <v>177</v>
      </c>
      <c r="C8" s="214"/>
      <c r="D8" s="18" t="s">
        <v>175</v>
      </c>
      <c r="E8" s="18" t="s">
        <v>176</v>
      </c>
    </row>
    <row r="9" spans="1:5" ht="26.25" customHeight="1">
      <c r="A9" s="211"/>
      <c r="B9" s="19" t="s">
        <v>178</v>
      </c>
      <c r="C9" s="214"/>
      <c r="D9" s="18" t="s">
        <v>175</v>
      </c>
      <c r="E9" s="18" t="s">
        <v>176</v>
      </c>
    </row>
    <row r="10" spans="1:5" ht="26.25" customHeight="1">
      <c r="A10" s="211"/>
      <c r="B10" s="19" t="s">
        <v>179</v>
      </c>
      <c r="C10" s="214"/>
      <c r="D10" s="18" t="s">
        <v>175</v>
      </c>
      <c r="E10" s="18" t="s">
        <v>176</v>
      </c>
    </row>
    <row r="11" spans="1:5" ht="26.25" customHeight="1">
      <c r="A11" s="211"/>
      <c r="B11" s="19" t="s">
        <v>180</v>
      </c>
      <c r="C11" s="214"/>
      <c r="D11" s="18" t="s">
        <v>175</v>
      </c>
      <c r="E11" s="18" t="s">
        <v>176</v>
      </c>
    </row>
    <row r="12" spans="1:5" ht="26.25" customHeight="1">
      <c r="A12" s="211"/>
      <c r="B12" s="19" t="s">
        <v>181</v>
      </c>
      <c r="C12" s="214"/>
      <c r="D12" s="18" t="s">
        <v>175</v>
      </c>
      <c r="E12" s="18" t="s">
        <v>176</v>
      </c>
    </row>
    <row r="13" spans="1:5" ht="26.15" customHeight="1">
      <c r="A13" s="212"/>
      <c r="B13" s="19" t="s">
        <v>182</v>
      </c>
      <c r="C13" s="215"/>
      <c r="D13" s="18" t="s">
        <v>175</v>
      </c>
      <c r="E13" s="18" t="s">
        <v>176</v>
      </c>
    </row>
    <row r="14" spans="1:5" ht="38.15" customHeight="1">
      <c r="A14" s="27">
        <v>2</v>
      </c>
      <c r="B14" s="19" t="s">
        <v>183</v>
      </c>
      <c r="C14" s="16" t="s">
        <v>184</v>
      </c>
      <c r="D14" s="58" t="s">
        <v>175</v>
      </c>
      <c r="E14" s="58" t="s">
        <v>176</v>
      </c>
    </row>
    <row r="15" spans="1:5" ht="50.25" customHeight="1">
      <c r="A15" s="27">
        <v>3</v>
      </c>
      <c r="B15" s="19" t="s">
        <v>185</v>
      </c>
      <c r="C15" s="16" t="s">
        <v>186</v>
      </c>
      <c r="D15" s="18" t="s">
        <v>175</v>
      </c>
      <c r="E15" s="18" t="s">
        <v>176</v>
      </c>
    </row>
    <row r="16" spans="1:5" ht="62.9" customHeight="1">
      <c r="A16" s="27">
        <v>4</v>
      </c>
      <c r="B16" s="19" t="s">
        <v>187</v>
      </c>
      <c r="C16" s="16" t="s">
        <v>188</v>
      </c>
      <c r="D16" s="58" t="s">
        <v>175</v>
      </c>
      <c r="E16" s="58" t="s">
        <v>176</v>
      </c>
    </row>
    <row r="17" spans="1:5" ht="38.15" customHeight="1">
      <c r="A17" s="27">
        <v>5</v>
      </c>
      <c r="B17" s="19" t="s">
        <v>189</v>
      </c>
      <c r="C17" s="16" t="s">
        <v>190</v>
      </c>
      <c r="D17" s="58" t="s">
        <v>175</v>
      </c>
      <c r="E17" s="58" t="s">
        <v>176</v>
      </c>
    </row>
    <row r="18" spans="1:5" ht="28.5" customHeight="1">
      <c r="A18" s="27">
        <v>6</v>
      </c>
      <c r="B18" s="16" t="s">
        <v>191</v>
      </c>
      <c r="C18" s="16" t="s">
        <v>192</v>
      </c>
      <c r="D18" s="18" t="s">
        <v>175</v>
      </c>
      <c r="E18" s="18" t="s">
        <v>176</v>
      </c>
    </row>
    <row r="19" spans="1:5" ht="28.5" customHeight="1">
      <c r="A19" s="27">
        <v>7</v>
      </c>
      <c r="B19" s="19" t="s">
        <v>193</v>
      </c>
      <c r="C19" s="16" t="s">
        <v>194</v>
      </c>
      <c r="D19" s="18" t="s">
        <v>175</v>
      </c>
      <c r="E19" s="18" t="s">
        <v>176</v>
      </c>
    </row>
    <row r="20" spans="1:5" ht="25.5" customHeight="1">
      <c r="A20" s="4"/>
      <c r="B20" s="19" t="s">
        <v>195</v>
      </c>
      <c r="C20" s="4"/>
      <c r="D20" s="18" t="s">
        <v>175</v>
      </c>
      <c r="E20" s="18" t="s">
        <v>176</v>
      </c>
    </row>
  </sheetData>
  <mergeCells count="7">
    <mergeCell ref="A4:E4"/>
    <mergeCell ref="A5:E5"/>
    <mergeCell ref="A7:A13"/>
    <mergeCell ref="C7:C13"/>
    <mergeCell ref="A1:E1"/>
    <mergeCell ref="A2:E2"/>
    <mergeCell ref="A3:E3"/>
  </mergeCells>
  <pageMargins left="0.7" right="0.7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opLeftCell="A3" zoomScale="120" zoomScaleNormal="120" workbookViewId="0">
      <selection activeCell="A15" sqref="A15"/>
    </sheetView>
  </sheetViews>
  <sheetFormatPr defaultRowHeight="13"/>
  <cols>
    <col min="1" max="2" width="9.5" customWidth="1"/>
    <col min="3" max="3" width="10.19921875" customWidth="1"/>
    <col min="4" max="4" width="8.796875" customWidth="1"/>
    <col min="5" max="5" width="8.5" customWidth="1"/>
    <col min="6" max="7" width="7.796875" customWidth="1"/>
    <col min="8" max="8" width="8.796875" customWidth="1"/>
    <col min="9" max="9" width="7.296875" customWidth="1"/>
    <col min="10" max="10" width="12" customWidth="1"/>
    <col min="11" max="11" width="17.19921875" customWidth="1"/>
    <col min="12" max="12" width="63.296875" customWidth="1"/>
    <col min="13" max="13" width="2.796875" customWidth="1"/>
  </cols>
  <sheetData>
    <row r="1" spans="1:13" ht="12.75" customHeight="1">
      <c r="A1" s="142" t="s">
        <v>196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3" ht="12.75" customHeight="1">
      <c r="A2" s="143" t="s">
        <v>11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3" ht="10" customHeight="1">
      <c r="A3" s="144" t="s">
        <v>12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ht="9.75" customHeight="1">
      <c r="A4" s="144" t="s">
        <v>223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</row>
    <row r="5" spans="1:13" ht="9.75" customHeight="1">
      <c r="A5" s="145" t="s">
        <v>199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ht="9" customHeight="1">
      <c r="A6" s="130" t="s">
        <v>13</v>
      </c>
      <c r="B6" s="127" t="s">
        <v>14</v>
      </c>
      <c r="C6" s="127" t="s">
        <v>15</v>
      </c>
      <c r="D6" s="130" t="s">
        <v>16</v>
      </c>
      <c r="E6" s="139" t="s">
        <v>17</v>
      </c>
      <c r="F6" s="140"/>
      <c r="G6" s="140"/>
      <c r="H6" s="140"/>
      <c r="I6" s="141"/>
      <c r="J6" s="127" t="s">
        <v>18</v>
      </c>
      <c r="K6" s="130" t="s">
        <v>19</v>
      </c>
    </row>
    <row r="7" spans="1:13" ht="20.9" customHeight="1">
      <c r="A7" s="131"/>
      <c r="B7" s="128"/>
      <c r="C7" s="128"/>
      <c r="D7" s="131"/>
      <c r="E7" s="133" t="s">
        <v>20</v>
      </c>
      <c r="F7" s="134"/>
      <c r="G7" s="135" t="s">
        <v>21</v>
      </c>
      <c r="H7" s="136"/>
      <c r="I7" s="137" t="s">
        <v>22</v>
      </c>
      <c r="J7" s="128"/>
      <c r="K7" s="131"/>
    </row>
    <row r="8" spans="1:13" ht="55.4" customHeight="1">
      <c r="A8" s="132"/>
      <c r="B8" s="129"/>
      <c r="C8" s="129"/>
      <c r="D8" s="132"/>
      <c r="E8" s="7" t="s">
        <v>23</v>
      </c>
      <c r="F8" s="7" t="s">
        <v>24</v>
      </c>
      <c r="G8" s="7" t="s">
        <v>25</v>
      </c>
      <c r="H8" s="7" t="s">
        <v>26</v>
      </c>
      <c r="I8" s="138"/>
      <c r="J8" s="129"/>
      <c r="K8" s="132"/>
    </row>
    <row r="9" spans="1:13" ht="9" customHeight="1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</row>
    <row r="10" spans="1:13" ht="9" customHeight="1">
      <c r="A10" s="7"/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 t="s">
        <v>27</v>
      </c>
    </row>
    <row r="11" spans="1:13" ht="9" customHeight="1">
      <c r="A11" s="7"/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 t="s">
        <v>28</v>
      </c>
    </row>
    <row r="12" spans="1:13" ht="16.5" customHeight="1">
      <c r="A12" s="7" t="s">
        <v>29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1" t="s">
        <v>30</v>
      </c>
    </row>
    <row r="13" spans="1:13" ht="16.5" customHeight="1">
      <c r="A13" s="7" t="s">
        <v>31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1" t="s">
        <v>32</v>
      </c>
    </row>
    <row r="14" spans="1:13" ht="16.5" customHeight="1">
      <c r="A14" s="7" t="s">
        <v>33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1" t="s">
        <v>34</v>
      </c>
    </row>
    <row r="15" spans="1:13" ht="15" customHeight="1">
      <c r="A15" s="7" t="s">
        <v>35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0" t="s">
        <v>36</v>
      </c>
    </row>
    <row r="16" spans="1:13" ht="16.5" customHeight="1">
      <c r="A16" s="7" t="s">
        <v>37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1" t="s">
        <v>38</v>
      </c>
    </row>
    <row r="17" spans="1:11" ht="9" customHeight="1">
      <c r="A17" s="7" t="s">
        <v>39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0" t="s">
        <v>40</v>
      </c>
    </row>
    <row r="18" spans="1:11" ht="16.5" customHeight="1">
      <c r="A18" s="7" t="s">
        <v>41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1" t="s">
        <v>42</v>
      </c>
    </row>
    <row r="19" spans="1:11" ht="22.75" customHeight="1">
      <c r="A19" s="6" t="s">
        <v>43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1" t="s">
        <v>44</v>
      </c>
    </row>
    <row r="20" spans="1:11" ht="30.25" customHeight="1">
      <c r="A20" s="7" t="s">
        <v>45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1" t="s">
        <v>46</v>
      </c>
    </row>
    <row r="21" spans="1:11" ht="16.5" customHeight="1">
      <c r="A21" s="7" t="s">
        <v>47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1" t="s">
        <v>48</v>
      </c>
    </row>
    <row r="22" spans="1:11" ht="16.5" customHeight="1">
      <c r="A22" s="7" t="s">
        <v>49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1" t="s">
        <v>50</v>
      </c>
    </row>
    <row r="23" spans="1:11" ht="16.5" customHeight="1">
      <c r="A23" s="7" t="s">
        <v>51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1" t="s">
        <v>52</v>
      </c>
    </row>
    <row r="24" spans="1:11" ht="15" customHeight="1">
      <c r="A24" s="7" t="s">
        <v>53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0" t="s">
        <v>54</v>
      </c>
    </row>
    <row r="25" spans="1:11" ht="22.75" customHeight="1">
      <c r="A25" s="6" t="s">
        <v>55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1" t="s">
        <v>56</v>
      </c>
    </row>
    <row r="26" spans="1:11" ht="16.5" customHeight="1">
      <c r="A26" s="7" t="s">
        <v>57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1" t="s">
        <v>58</v>
      </c>
    </row>
    <row r="27" spans="1:11" ht="9.65" customHeight="1">
      <c r="A27" s="7" t="s">
        <v>59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13"/>
    </row>
  </sheetData>
  <mergeCells count="15">
    <mergeCell ref="A1:L1"/>
    <mergeCell ref="A2:L2"/>
    <mergeCell ref="A3:M3"/>
    <mergeCell ref="A4:M4"/>
    <mergeCell ref="A5:M5"/>
    <mergeCell ref="A6:A8"/>
    <mergeCell ref="B6:B8"/>
    <mergeCell ref="C6:C8"/>
    <mergeCell ref="D6:D8"/>
    <mergeCell ref="E6:I6"/>
    <mergeCell ref="J6:J8"/>
    <mergeCell ref="K6:K8"/>
    <mergeCell ref="E7:F7"/>
    <mergeCell ref="G7:H7"/>
    <mergeCell ref="I7:I8"/>
  </mergeCells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zoomScaleNormal="100" workbookViewId="0">
      <selection activeCell="C6" sqref="C6"/>
    </sheetView>
  </sheetViews>
  <sheetFormatPr defaultRowHeight="13"/>
  <cols>
    <col min="1" max="1" width="28.796875" customWidth="1"/>
    <col min="2" max="2" width="49.5" customWidth="1"/>
    <col min="3" max="3" width="63.19921875" customWidth="1"/>
    <col min="4" max="4" width="26.796875" customWidth="1"/>
    <col min="5" max="5" width="2.796875" customWidth="1"/>
  </cols>
  <sheetData>
    <row r="1" spans="1:5" ht="25.5" customHeight="1">
      <c r="A1" s="146" t="s">
        <v>196</v>
      </c>
      <c r="B1" s="146"/>
      <c r="C1" s="146"/>
      <c r="D1" s="146"/>
      <c r="E1" s="146"/>
    </row>
    <row r="2" spans="1:5" ht="20.9" customHeight="1">
      <c r="A2" s="103" t="s">
        <v>224</v>
      </c>
      <c r="B2" s="103"/>
      <c r="C2" s="103"/>
      <c r="D2" s="103"/>
    </row>
    <row r="3" spans="1:5" ht="21.25" customHeight="1">
      <c r="A3" s="104" t="s">
        <v>198</v>
      </c>
      <c r="B3" s="105"/>
      <c r="C3" s="105"/>
      <c r="D3" s="105"/>
    </row>
    <row r="4" spans="1:5" ht="18.649999999999999" customHeight="1">
      <c r="A4" s="147" t="s">
        <v>216</v>
      </c>
      <c r="B4" s="120"/>
      <c r="C4" s="120"/>
      <c r="D4" s="120"/>
    </row>
    <row r="5" spans="1:5" ht="15.75" customHeight="1">
      <c r="A5" s="14">
        <v>1</v>
      </c>
      <c r="B5" s="14">
        <v>2</v>
      </c>
      <c r="C5" s="14">
        <v>3</v>
      </c>
      <c r="D5" s="2">
        <v>4</v>
      </c>
    </row>
    <row r="6" spans="1:5" ht="47.25" customHeight="1">
      <c r="A6" s="96" t="s">
        <v>238</v>
      </c>
      <c r="B6" s="15" t="s">
        <v>239</v>
      </c>
      <c r="C6" s="15" t="s">
        <v>240</v>
      </c>
      <c r="D6" s="15" t="s">
        <v>241</v>
      </c>
    </row>
  </sheetData>
  <mergeCells count="4">
    <mergeCell ref="A1:E1"/>
    <mergeCell ref="A2:D2"/>
    <mergeCell ref="A3:D3"/>
    <mergeCell ref="A4:D4"/>
  </mergeCells>
  <pageMargins left="0.7" right="0.7" top="0.75" bottom="0.75" header="0.3" footer="0.3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"/>
  <sheetViews>
    <sheetView zoomScale="120" zoomScaleNormal="100" workbookViewId="0">
      <selection activeCell="C5" sqref="C5"/>
    </sheetView>
  </sheetViews>
  <sheetFormatPr defaultRowHeight="13"/>
  <cols>
    <col min="1" max="1" width="9.796875" customWidth="1"/>
    <col min="2" max="2" width="8.796875" customWidth="1"/>
    <col min="3" max="4" width="10.69921875" customWidth="1"/>
    <col min="5" max="5" width="10.796875" customWidth="1"/>
    <col min="6" max="6" width="10.69921875" customWidth="1"/>
    <col min="7" max="7" width="9.796875" customWidth="1"/>
    <col min="8" max="8" width="8.796875" customWidth="1"/>
    <col min="9" max="9" width="10" customWidth="1"/>
    <col min="10" max="12" width="8.296875" customWidth="1"/>
  </cols>
  <sheetData>
    <row r="1" spans="1:11" ht="34.5" customHeight="1">
      <c r="A1" s="148" t="s">
        <v>196</v>
      </c>
      <c r="B1" s="148"/>
      <c r="C1" s="148"/>
      <c r="D1" s="148"/>
      <c r="E1" s="148"/>
      <c r="F1" s="148"/>
      <c r="G1" s="148"/>
      <c r="H1" s="148"/>
      <c r="I1" s="148"/>
      <c r="J1" s="148"/>
      <c r="K1" s="59"/>
    </row>
    <row r="2" spans="1:11" ht="24" customHeight="1">
      <c r="A2" s="148" t="s">
        <v>225</v>
      </c>
      <c r="B2" s="149"/>
      <c r="C2" s="149"/>
      <c r="D2" s="149"/>
      <c r="E2" s="149"/>
      <c r="F2" s="149"/>
      <c r="G2" s="149"/>
      <c r="H2" s="149"/>
      <c r="I2" s="149"/>
      <c r="J2" s="149"/>
      <c r="K2" s="59"/>
    </row>
    <row r="3" spans="1:11" ht="24.75" customHeight="1">
      <c r="A3" s="150" t="s">
        <v>198</v>
      </c>
      <c r="B3" s="150"/>
      <c r="C3" s="150"/>
      <c r="D3" s="150"/>
      <c r="E3" s="150"/>
      <c r="F3" s="150"/>
      <c r="G3" s="150"/>
      <c r="H3" s="150"/>
      <c r="I3" s="150"/>
      <c r="J3" s="150"/>
      <c r="K3" s="59"/>
    </row>
    <row r="4" spans="1:11" ht="36" customHeight="1">
      <c r="A4" s="97" t="s">
        <v>60</v>
      </c>
      <c r="B4" s="17" t="s">
        <v>61</v>
      </c>
      <c r="C4" s="97" t="s">
        <v>62</v>
      </c>
      <c r="D4" s="17" t="s">
        <v>63</v>
      </c>
      <c r="E4" s="95" t="s">
        <v>64</v>
      </c>
      <c r="F4" s="17" t="s">
        <v>65</v>
      </c>
      <c r="G4" s="95" t="s">
        <v>64</v>
      </c>
      <c r="H4" s="17" t="s">
        <v>66</v>
      </c>
      <c r="I4" s="95" t="s">
        <v>64</v>
      </c>
      <c r="J4" s="97" t="s">
        <v>221</v>
      </c>
    </row>
    <row r="5" spans="1:11" ht="18.75" customHeight="1">
      <c r="A5" s="98" t="s">
        <v>67</v>
      </c>
      <c r="B5" s="98" t="s">
        <v>67</v>
      </c>
      <c r="C5" s="98" t="s">
        <v>67</v>
      </c>
      <c r="D5" s="98" t="s">
        <v>237</v>
      </c>
      <c r="E5" s="98" t="s">
        <v>67</v>
      </c>
      <c r="F5" s="98" t="s">
        <v>67</v>
      </c>
      <c r="G5" s="98" t="s">
        <v>67</v>
      </c>
      <c r="H5" s="98" t="s">
        <v>67</v>
      </c>
      <c r="I5" s="98" t="s">
        <v>67</v>
      </c>
      <c r="J5" s="99"/>
    </row>
  </sheetData>
  <mergeCells count="3">
    <mergeCell ref="A1:J1"/>
    <mergeCell ref="A2:J2"/>
    <mergeCell ref="A3:J3"/>
  </mergeCells>
  <pageMargins left="0.7" right="0.7" top="0.75" bottom="0.75" header="0.3" footer="0.3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Normal="100" workbookViewId="0">
      <selection activeCell="D6" sqref="D6"/>
    </sheetView>
  </sheetViews>
  <sheetFormatPr defaultRowHeight="13"/>
  <cols>
    <col min="1" max="1" width="6.19921875" customWidth="1"/>
    <col min="2" max="2" width="12.19921875" customWidth="1"/>
    <col min="3" max="3" width="23.796875" style="94" customWidth="1"/>
    <col min="4" max="4" width="19.19921875" customWidth="1"/>
    <col min="5" max="5" width="20.5" customWidth="1"/>
    <col min="6" max="6" width="13.296875" customWidth="1"/>
    <col min="7" max="7" width="33.19921875" customWidth="1"/>
    <col min="8" max="8" width="64.19921875" customWidth="1"/>
  </cols>
  <sheetData>
    <row r="1" spans="1:8" ht="20.25" customHeight="1">
      <c r="A1" s="103" t="s">
        <v>196</v>
      </c>
      <c r="B1" s="103"/>
      <c r="C1" s="103"/>
      <c r="D1" s="103"/>
      <c r="E1" s="103"/>
      <c r="F1" s="103"/>
      <c r="G1" s="103"/>
      <c r="H1" s="75"/>
    </row>
    <row r="2" spans="1:8" ht="20.9" customHeight="1">
      <c r="A2" s="151" t="s">
        <v>225</v>
      </c>
      <c r="B2" s="151"/>
      <c r="C2" s="151"/>
      <c r="D2" s="151"/>
      <c r="E2" s="151"/>
      <c r="F2" s="151"/>
      <c r="G2" s="151"/>
    </row>
    <row r="3" spans="1:8" ht="18.75" customHeight="1">
      <c r="A3" s="152" t="s">
        <v>198</v>
      </c>
      <c r="B3" s="153"/>
      <c r="C3" s="153"/>
      <c r="D3" s="153"/>
      <c r="E3" s="153"/>
      <c r="F3" s="153"/>
      <c r="G3" s="154"/>
    </row>
    <row r="4" spans="1:8" ht="18.75" customHeight="1">
      <c r="A4" s="155" t="s">
        <v>68</v>
      </c>
      <c r="B4" s="156"/>
      <c r="C4" s="156"/>
      <c r="D4" s="156"/>
      <c r="E4" s="156"/>
      <c r="F4" s="156"/>
      <c r="G4" s="157"/>
    </row>
    <row r="5" spans="1:8" ht="49.5" customHeight="1">
      <c r="A5" s="74" t="s">
        <v>69</v>
      </c>
      <c r="B5" s="88" t="s">
        <v>70</v>
      </c>
      <c r="C5" s="88" t="s">
        <v>71</v>
      </c>
      <c r="D5" s="74" t="s">
        <v>72</v>
      </c>
      <c r="E5" s="74" t="s">
        <v>73</v>
      </c>
      <c r="F5" s="88" t="s">
        <v>74</v>
      </c>
      <c r="G5" s="88" t="s">
        <v>75</v>
      </c>
    </row>
    <row r="6" spans="1:8" ht="31.5" customHeight="1">
      <c r="A6" s="89">
        <v>1</v>
      </c>
      <c r="B6" s="90" t="s">
        <v>226</v>
      </c>
      <c r="C6" s="93" t="s">
        <v>76</v>
      </c>
      <c r="D6" s="91" t="s">
        <v>76</v>
      </c>
      <c r="E6" s="91" t="s">
        <v>76</v>
      </c>
      <c r="F6" s="91" t="s">
        <v>76</v>
      </c>
      <c r="G6" s="91" t="s">
        <v>76</v>
      </c>
    </row>
    <row r="7" spans="1:8" ht="28.5" customHeight="1">
      <c r="A7" s="89">
        <v>2</v>
      </c>
      <c r="B7" s="92" t="s">
        <v>227</v>
      </c>
      <c r="C7" s="93" t="s">
        <v>76</v>
      </c>
      <c r="D7" s="91" t="s">
        <v>76</v>
      </c>
      <c r="E7" s="91" t="s">
        <v>76</v>
      </c>
      <c r="F7" s="91" t="s">
        <v>76</v>
      </c>
      <c r="G7" s="91" t="s">
        <v>76</v>
      </c>
    </row>
    <row r="8" spans="1:8" ht="27.65" customHeight="1">
      <c r="A8" s="89">
        <v>3</v>
      </c>
      <c r="B8" s="92" t="s">
        <v>228</v>
      </c>
      <c r="C8" s="93" t="s">
        <v>76</v>
      </c>
      <c r="D8" s="91" t="s">
        <v>76</v>
      </c>
      <c r="E8" s="91" t="s">
        <v>76</v>
      </c>
      <c r="F8" s="91" t="s">
        <v>76</v>
      </c>
      <c r="G8" s="91" t="s">
        <v>76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zoomScaleNormal="100" workbookViewId="0">
      <selection activeCell="E13" sqref="E13"/>
    </sheetView>
  </sheetViews>
  <sheetFormatPr defaultRowHeight="13"/>
  <cols>
    <col min="1" max="1" width="5.19921875" customWidth="1"/>
    <col min="2" max="2" width="29" bestFit="1" customWidth="1"/>
    <col min="3" max="3" width="16.796875" customWidth="1"/>
    <col min="4" max="4" width="19.19921875" customWidth="1"/>
    <col min="5" max="6" width="18.19921875" customWidth="1"/>
    <col min="7" max="7" width="18.69921875" customWidth="1"/>
    <col min="8" max="8" width="19.5" customWidth="1"/>
    <col min="9" max="9" width="58.796875" customWidth="1"/>
  </cols>
  <sheetData>
    <row r="1" spans="1:9" ht="21" customHeight="1">
      <c r="A1" s="158" t="s">
        <v>196</v>
      </c>
      <c r="B1" s="158"/>
      <c r="C1" s="158"/>
      <c r="D1" s="158"/>
      <c r="E1" s="158"/>
      <c r="F1" s="158"/>
      <c r="G1" s="158"/>
      <c r="H1" s="158"/>
      <c r="I1" s="83"/>
    </row>
    <row r="2" spans="1:9" ht="49.5" customHeight="1">
      <c r="A2" s="159" t="s">
        <v>229</v>
      </c>
      <c r="B2" s="160"/>
      <c r="C2" s="161"/>
      <c r="D2" s="161"/>
      <c r="E2" s="161"/>
      <c r="F2" s="161"/>
      <c r="G2" s="161"/>
      <c r="H2" s="161"/>
    </row>
    <row r="3" spans="1:9" ht="66.75" customHeight="1">
      <c r="A3" s="4" t="s">
        <v>77</v>
      </c>
      <c r="B3" s="4"/>
      <c r="C3" s="20" t="s">
        <v>78</v>
      </c>
      <c r="D3" s="21" t="s">
        <v>230</v>
      </c>
      <c r="E3" s="21" t="s">
        <v>79</v>
      </c>
      <c r="F3" s="21" t="s">
        <v>231</v>
      </c>
      <c r="G3" s="21" t="s">
        <v>80</v>
      </c>
      <c r="H3" s="21" t="s">
        <v>81</v>
      </c>
    </row>
    <row r="4" spans="1:9" ht="12.75" customHeight="1">
      <c r="A4" s="13"/>
      <c r="B4" s="13"/>
      <c r="C4" s="13"/>
      <c r="D4" s="21" t="s">
        <v>82</v>
      </c>
      <c r="E4" s="21" t="s">
        <v>83</v>
      </c>
      <c r="F4" s="21" t="s">
        <v>84</v>
      </c>
      <c r="G4" s="21" t="s">
        <v>85</v>
      </c>
      <c r="H4" s="21" t="s">
        <v>86</v>
      </c>
    </row>
    <row r="5" spans="1:9" ht="15.75" customHeight="1">
      <c r="A5" s="162" t="s">
        <v>197</v>
      </c>
      <c r="B5" s="163"/>
      <c r="C5" s="164"/>
      <c r="D5" s="164"/>
      <c r="E5" s="164"/>
      <c r="F5" s="164"/>
      <c r="G5" s="164"/>
      <c r="H5" s="165"/>
    </row>
    <row r="6" spans="1:9" ht="21" customHeight="1">
      <c r="A6" s="22">
        <v>1</v>
      </c>
      <c r="B6" s="70" t="s">
        <v>214</v>
      </c>
      <c r="C6" s="23">
        <v>0</v>
      </c>
      <c r="D6" s="22">
        <v>0</v>
      </c>
      <c r="E6" s="22">
        <v>0</v>
      </c>
      <c r="F6" s="22">
        <v>0</v>
      </c>
      <c r="G6" s="22">
        <v>0</v>
      </c>
      <c r="H6" s="24">
        <v>0</v>
      </c>
    </row>
    <row r="7" spans="1:9" ht="15.75" customHeight="1">
      <c r="A7" s="166" t="s">
        <v>87</v>
      </c>
      <c r="B7" s="167"/>
      <c r="C7" s="167"/>
      <c r="D7" s="167"/>
      <c r="E7" s="164"/>
      <c r="F7" s="164"/>
      <c r="G7" s="164"/>
      <c r="H7" s="165"/>
    </row>
    <row r="8" spans="1:9" ht="12.75" customHeight="1">
      <c r="A8" s="67">
        <v>2</v>
      </c>
      <c r="B8" s="171" t="s">
        <v>210</v>
      </c>
      <c r="C8" s="69" t="s">
        <v>207</v>
      </c>
      <c r="D8" s="64">
        <v>2</v>
      </c>
      <c r="E8" s="68">
        <v>0</v>
      </c>
      <c r="F8" s="64">
        <v>2</v>
      </c>
      <c r="G8" s="22">
        <v>0</v>
      </c>
      <c r="H8" s="24">
        <v>0</v>
      </c>
    </row>
    <row r="9" spans="1:9" ht="12.75" customHeight="1">
      <c r="A9" s="67">
        <v>3</v>
      </c>
      <c r="B9" s="171"/>
      <c r="C9" s="69" t="s">
        <v>208</v>
      </c>
      <c r="D9" s="64">
        <v>1</v>
      </c>
      <c r="E9" s="68">
        <v>0</v>
      </c>
      <c r="F9" s="64">
        <v>1</v>
      </c>
      <c r="G9" s="22">
        <v>0</v>
      </c>
      <c r="H9" s="24">
        <v>0</v>
      </c>
    </row>
    <row r="10" spans="1:9" ht="12.75" customHeight="1">
      <c r="A10" s="67">
        <v>4</v>
      </c>
      <c r="B10" s="171" t="s">
        <v>217</v>
      </c>
      <c r="C10" s="69" t="s">
        <v>208</v>
      </c>
      <c r="D10" s="64">
        <v>1</v>
      </c>
      <c r="E10" s="68">
        <v>0</v>
      </c>
      <c r="F10" s="64">
        <v>1</v>
      </c>
      <c r="G10" s="22">
        <v>0</v>
      </c>
      <c r="H10" s="24">
        <v>0</v>
      </c>
    </row>
    <row r="11" spans="1:9" ht="12.75" customHeight="1">
      <c r="A11" s="67">
        <v>5</v>
      </c>
      <c r="B11" s="171"/>
      <c r="C11" s="69" t="s">
        <v>207</v>
      </c>
      <c r="D11" s="64">
        <v>2</v>
      </c>
      <c r="E11" s="68">
        <v>0</v>
      </c>
      <c r="F11" s="64">
        <v>2</v>
      </c>
      <c r="G11" s="22">
        <v>0</v>
      </c>
      <c r="H11" s="24">
        <v>0</v>
      </c>
    </row>
    <row r="12" spans="1:9" ht="12.75" customHeight="1">
      <c r="A12" s="67">
        <v>6</v>
      </c>
      <c r="B12" s="171"/>
      <c r="C12" s="69" t="s">
        <v>209</v>
      </c>
      <c r="D12" s="64">
        <v>2</v>
      </c>
      <c r="E12" s="68">
        <v>0</v>
      </c>
      <c r="F12" s="64">
        <v>2</v>
      </c>
      <c r="G12" s="22">
        <v>0</v>
      </c>
      <c r="H12" s="24">
        <v>0</v>
      </c>
    </row>
    <row r="13" spans="1:9" ht="12.75" customHeight="1">
      <c r="A13" s="67">
        <v>7</v>
      </c>
      <c r="B13" s="171"/>
      <c r="C13" s="69" t="s">
        <v>207</v>
      </c>
      <c r="D13" s="64">
        <v>6</v>
      </c>
      <c r="E13" s="68">
        <v>0</v>
      </c>
      <c r="F13" s="64">
        <v>6</v>
      </c>
      <c r="G13" s="22">
        <v>0</v>
      </c>
      <c r="H13" s="24">
        <v>0</v>
      </c>
    </row>
    <row r="14" spans="1:9" ht="12.75" customHeight="1">
      <c r="A14" s="67">
        <v>8</v>
      </c>
      <c r="B14" s="71" t="s">
        <v>211</v>
      </c>
      <c r="C14" s="69" t="s">
        <v>207</v>
      </c>
      <c r="D14" s="74">
        <v>3</v>
      </c>
      <c r="E14" s="68">
        <v>0</v>
      </c>
      <c r="F14" s="74">
        <v>3</v>
      </c>
      <c r="G14" s="22">
        <v>0</v>
      </c>
      <c r="H14" s="24">
        <v>0</v>
      </c>
    </row>
    <row r="15" spans="1:9" ht="12.75" customHeight="1">
      <c r="A15" s="67">
        <v>9</v>
      </c>
      <c r="B15" s="72" t="s">
        <v>212</v>
      </c>
      <c r="C15" s="69" t="s">
        <v>207</v>
      </c>
      <c r="D15" s="64">
        <v>2</v>
      </c>
      <c r="E15" s="68">
        <v>0</v>
      </c>
      <c r="F15" s="64">
        <v>2</v>
      </c>
      <c r="G15" s="22">
        <v>0</v>
      </c>
      <c r="H15" s="24">
        <v>0</v>
      </c>
    </row>
    <row r="16" spans="1:9" ht="12.75" customHeight="1">
      <c r="A16" s="67">
        <v>10</v>
      </c>
      <c r="B16" s="64" t="s">
        <v>213</v>
      </c>
      <c r="C16" s="69" t="s">
        <v>207</v>
      </c>
      <c r="D16" s="64">
        <v>1</v>
      </c>
      <c r="E16" s="68">
        <v>0</v>
      </c>
      <c r="F16" s="64">
        <v>1</v>
      </c>
      <c r="G16" s="22">
        <v>0</v>
      </c>
      <c r="H16" s="24">
        <v>0</v>
      </c>
    </row>
    <row r="17" spans="1:8" ht="12.75" customHeight="1">
      <c r="A17" s="168" t="s">
        <v>88</v>
      </c>
      <c r="B17" s="169"/>
      <c r="C17" s="170"/>
      <c r="D17" s="73">
        <f>SUM(D8:D16)</f>
        <v>20</v>
      </c>
      <c r="E17" s="73">
        <f t="shared" ref="E17:G17" si="0">SUM(E8:E16)</f>
        <v>0</v>
      </c>
      <c r="F17" s="73">
        <f t="shared" si="0"/>
        <v>20</v>
      </c>
      <c r="G17" s="73">
        <f t="shared" si="0"/>
        <v>0</v>
      </c>
      <c r="H17" s="24">
        <v>0</v>
      </c>
    </row>
  </sheetData>
  <mergeCells count="7">
    <mergeCell ref="A1:H1"/>
    <mergeCell ref="A2:H2"/>
    <mergeCell ref="A5:H5"/>
    <mergeCell ref="A7:H7"/>
    <mergeCell ref="A17:C17"/>
    <mergeCell ref="B8:B9"/>
    <mergeCell ref="B10:B13"/>
  </mergeCells>
  <pageMargins left="0.7" right="0.7" top="0.75" bottom="0.75" header="0.3" footer="0.3"/>
  <pageSetup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zoomScaleNormal="100" workbookViewId="0">
      <selection activeCell="A10" sqref="A10:G10"/>
    </sheetView>
  </sheetViews>
  <sheetFormatPr defaultRowHeight="13"/>
  <cols>
    <col min="1" max="1" width="6.69921875" customWidth="1"/>
    <col min="2" max="2" width="16.5" customWidth="1"/>
    <col min="3" max="3" width="23.5" customWidth="1"/>
    <col min="4" max="4" width="21.5" customWidth="1"/>
    <col min="5" max="5" width="19.19921875" customWidth="1"/>
    <col min="6" max="6" width="22.69921875" customWidth="1"/>
    <col min="7" max="7" width="17.5" customWidth="1"/>
    <col min="8" max="8" width="44" customWidth="1"/>
    <col min="9" max="9" width="2.796875" customWidth="1"/>
  </cols>
  <sheetData>
    <row r="1" spans="1:9" ht="21" customHeight="1">
      <c r="A1" s="158" t="s">
        <v>196</v>
      </c>
      <c r="B1" s="158"/>
      <c r="C1" s="158"/>
      <c r="D1" s="158"/>
      <c r="E1" s="158"/>
      <c r="F1" s="158"/>
      <c r="G1" s="158"/>
      <c r="H1" s="158"/>
      <c r="I1" s="158"/>
    </row>
    <row r="2" spans="1:9" ht="18" customHeight="1">
      <c r="A2" s="177" t="s">
        <v>232</v>
      </c>
      <c r="B2" s="177"/>
      <c r="C2" s="177"/>
      <c r="D2" s="177"/>
      <c r="E2" s="177"/>
      <c r="F2" s="177"/>
      <c r="G2" s="177"/>
      <c r="H2" s="177"/>
    </row>
    <row r="3" spans="1:9" ht="16.5" customHeight="1">
      <c r="A3" s="178" t="s">
        <v>198</v>
      </c>
      <c r="B3" s="101"/>
      <c r="C3" s="101"/>
      <c r="D3" s="101"/>
      <c r="E3" s="101"/>
      <c r="F3" s="101"/>
      <c r="G3" s="101"/>
      <c r="H3" s="101"/>
    </row>
    <row r="4" spans="1:9" ht="18" customHeight="1">
      <c r="A4" s="179" t="s">
        <v>89</v>
      </c>
      <c r="B4" s="179"/>
      <c r="C4" s="179"/>
      <c r="D4" s="179"/>
      <c r="E4" s="179"/>
      <c r="F4" s="179"/>
      <c r="G4" s="179"/>
      <c r="H4" s="179"/>
      <c r="I4" s="179"/>
    </row>
    <row r="5" spans="1:9" ht="75.25" customHeight="1">
      <c r="A5" s="25" t="s">
        <v>69</v>
      </c>
      <c r="B5" s="26" t="s">
        <v>90</v>
      </c>
      <c r="C5" s="18" t="s">
        <v>233</v>
      </c>
      <c r="D5" s="18" t="s">
        <v>91</v>
      </c>
      <c r="E5" s="18" t="s">
        <v>234</v>
      </c>
      <c r="F5" s="18" t="s">
        <v>92</v>
      </c>
      <c r="G5" s="18" t="s">
        <v>93</v>
      </c>
    </row>
    <row r="6" spans="1:9" ht="19.75" customHeight="1">
      <c r="A6" s="180" t="s">
        <v>197</v>
      </c>
      <c r="B6" s="181"/>
      <c r="C6" s="181"/>
      <c r="D6" s="181"/>
      <c r="E6" s="181"/>
      <c r="F6" s="181"/>
      <c r="G6" s="182"/>
    </row>
    <row r="7" spans="1:9" ht="19.75" customHeight="1">
      <c r="A7" s="27">
        <v>1</v>
      </c>
      <c r="B7" s="61" t="s">
        <v>206</v>
      </c>
      <c r="C7" s="28">
        <v>2</v>
      </c>
      <c r="D7" s="28">
        <v>0</v>
      </c>
      <c r="E7" s="28">
        <v>2</v>
      </c>
      <c r="F7" s="28">
        <v>0</v>
      </c>
      <c r="G7" s="29">
        <v>0</v>
      </c>
    </row>
    <row r="8" spans="1:9" ht="19.75" customHeight="1">
      <c r="A8" s="27">
        <v>2</v>
      </c>
      <c r="B8" s="61" t="s">
        <v>201</v>
      </c>
      <c r="C8" s="28">
        <v>0</v>
      </c>
      <c r="D8" s="28">
        <v>0</v>
      </c>
      <c r="E8" s="28">
        <v>0</v>
      </c>
      <c r="F8" s="28">
        <v>0</v>
      </c>
      <c r="G8" s="29">
        <v>0</v>
      </c>
    </row>
    <row r="9" spans="1:9" ht="19.75" customHeight="1">
      <c r="A9" s="27">
        <v>3</v>
      </c>
      <c r="B9" s="19" t="s">
        <v>94</v>
      </c>
      <c r="C9" s="28">
        <v>0</v>
      </c>
      <c r="D9" s="28">
        <v>0</v>
      </c>
      <c r="E9" s="28">
        <v>0</v>
      </c>
      <c r="F9" s="28">
        <v>0</v>
      </c>
      <c r="G9" s="29">
        <v>0</v>
      </c>
    </row>
    <row r="10" spans="1:9" ht="10.5" customHeight="1">
      <c r="A10" s="172"/>
      <c r="B10" s="173"/>
      <c r="C10" s="173"/>
      <c r="D10" s="173"/>
      <c r="E10" s="173"/>
      <c r="F10" s="173"/>
      <c r="G10" s="174"/>
    </row>
    <row r="11" spans="1:9" ht="19.75" customHeight="1">
      <c r="A11" s="175"/>
      <c r="B11" s="176"/>
      <c r="C11" s="30">
        <v>2</v>
      </c>
      <c r="D11" s="30">
        <v>0</v>
      </c>
      <c r="E11" s="30">
        <v>2</v>
      </c>
      <c r="F11" s="30">
        <v>0</v>
      </c>
      <c r="G11" s="31">
        <v>0</v>
      </c>
    </row>
  </sheetData>
  <mergeCells count="7">
    <mergeCell ref="A10:G10"/>
    <mergeCell ref="A11:B11"/>
    <mergeCell ref="A1:I1"/>
    <mergeCell ref="A2:H2"/>
    <mergeCell ref="A3:H3"/>
    <mergeCell ref="A4:I4"/>
    <mergeCell ref="A6:G6"/>
  </mergeCells>
  <pageMargins left="0.7" right="0.7" top="0.75" bottom="0.75" header="0.3" footer="0.3"/>
  <pageSetup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topLeftCell="A19" zoomScaleNormal="100" workbookViewId="0">
      <selection activeCell="F15" sqref="F15"/>
    </sheetView>
  </sheetViews>
  <sheetFormatPr defaultRowHeight="13"/>
  <cols>
    <col min="1" max="1" width="4.19921875" customWidth="1"/>
    <col min="2" max="2" width="12.69921875" customWidth="1"/>
    <col min="3" max="3" width="21.19921875" customWidth="1"/>
    <col min="4" max="4" width="19.19921875" customWidth="1"/>
    <col min="5" max="5" width="20.19921875" customWidth="1"/>
    <col min="6" max="6" width="18" customWidth="1"/>
    <col min="7" max="8" width="16.796875" customWidth="1"/>
    <col min="9" max="9" width="2.796875" customWidth="1"/>
  </cols>
  <sheetData>
    <row r="1" spans="1:9" ht="24" customHeight="1">
      <c r="A1" s="185" t="s">
        <v>196</v>
      </c>
      <c r="B1" s="185"/>
      <c r="C1" s="185"/>
      <c r="D1" s="185"/>
      <c r="E1" s="185"/>
      <c r="F1" s="185"/>
      <c r="G1" s="185"/>
      <c r="H1" s="185"/>
      <c r="I1" s="185"/>
    </row>
    <row r="2" spans="1:9" ht="16.5" customHeight="1">
      <c r="A2" s="101" t="s">
        <v>224</v>
      </c>
      <c r="B2" s="101"/>
      <c r="C2" s="101"/>
      <c r="D2" s="101"/>
      <c r="E2" s="101"/>
      <c r="F2" s="101"/>
      <c r="G2" s="101"/>
      <c r="H2" s="101"/>
    </row>
    <row r="3" spans="1:9" ht="18" customHeight="1">
      <c r="A3" s="178" t="s">
        <v>198</v>
      </c>
      <c r="B3" s="101"/>
      <c r="C3" s="101"/>
      <c r="D3" s="101"/>
      <c r="E3" s="101"/>
      <c r="F3" s="101"/>
      <c r="G3" s="101"/>
      <c r="H3" s="101"/>
    </row>
    <row r="4" spans="1:9" ht="24" customHeight="1">
      <c r="A4" s="186" t="s">
        <v>236</v>
      </c>
      <c r="B4" s="187"/>
      <c r="C4" s="187"/>
      <c r="D4" s="187"/>
      <c r="E4" s="187"/>
      <c r="F4" s="187"/>
      <c r="G4" s="187"/>
      <c r="H4" s="187"/>
    </row>
    <row r="5" spans="1:9" ht="71.25" customHeight="1">
      <c r="A5" s="32" t="s">
        <v>95</v>
      </c>
      <c r="B5" s="33" t="s">
        <v>96</v>
      </c>
      <c r="C5" s="34" t="s">
        <v>97</v>
      </c>
      <c r="D5" s="34" t="s">
        <v>98</v>
      </c>
      <c r="E5" s="33" t="s">
        <v>99</v>
      </c>
      <c r="F5" s="4" t="s">
        <v>100</v>
      </c>
      <c r="G5" s="84"/>
      <c r="H5" s="85"/>
    </row>
    <row r="6" spans="1:9" ht="14.5" customHeight="1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6" t="s">
        <v>101</v>
      </c>
      <c r="G6" s="84"/>
      <c r="H6" s="85"/>
    </row>
    <row r="7" spans="1:9" ht="16.5" customHeight="1">
      <c r="A7" s="37">
        <v>1</v>
      </c>
      <c r="B7" s="38" t="s">
        <v>226</v>
      </c>
      <c r="C7" s="37">
        <v>0</v>
      </c>
      <c r="D7" s="37">
        <v>5</v>
      </c>
      <c r="E7" s="37">
        <v>0</v>
      </c>
      <c r="F7" s="37">
        <v>0</v>
      </c>
      <c r="G7" s="84"/>
      <c r="H7" s="85"/>
    </row>
    <row r="8" spans="1:9" ht="16.5" customHeight="1">
      <c r="A8" s="37">
        <v>2</v>
      </c>
      <c r="B8" s="38" t="s">
        <v>227</v>
      </c>
      <c r="C8" s="37">
        <v>0</v>
      </c>
      <c r="D8" s="37">
        <v>5</v>
      </c>
      <c r="E8" s="37">
        <v>0</v>
      </c>
      <c r="F8" s="37">
        <v>0</v>
      </c>
      <c r="G8" s="84"/>
      <c r="H8" s="85"/>
    </row>
    <row r="9" spans="1:9" ht="16.5" customHeight="1">
      <c r="A9" s="37">
        <v>3</v>
      </c>
      <c r="B9" s="38" t="s">
        <v>228</v>
      </c>
      <c r="C9" s="37">
        <v>0</v>
      </c>
      <c r="D9" s="37">
        <v>5</v>
      </c>
      <c r="E9" s="37">
        <v>0</v>
      </c>
      <c r="F9" s="37">
        <v>0</v>
      </c>
      <c r="G9" s="84"/>
      <c r="H9" s="85"/>
    </row>
    <row r="10" spans="1:9" ht="28.4" customHeight="1">
      <c r="A10" s="183"/>
      <c r="B10" s="183"/>
      <c r="C10" s="183"/>
      <c r="D10" s="183"/>
      <c r="E10" s="183"/>
      <c r="F10" s="183"/>
      <c r="G10" s="183"/>
      <c r="H10" s="183"/>
    </row>
    <row r="11" spans="1:9" ht="105.75" customHeight="1">
      <c r="A11" s="32"/>
      <c r="B11" s="33" t="s">
        <v>96</v>
      </c>
      <c r="C11" s="16" t="s">
        <v>102</v>
      </c>
      <c r="D11" s="11" t="s">
        <v>103</v>
      </c>
      <c r="E11" s="11" t="s">
        <v>104</v>
      </c>
      <c r="F11" s="11" t="s">
        <v>105</v>
      </c>
      <c r="G11" s="33" t="s">
        <v>106</v>
      </c>
      <c r="H11" s="11" t="s">
        <v>107</v>
      </c>
    </row>
    <row r="12" spans="1:9" ht="13.5" customHeight="1">
      <c r="A12" s="35">
        <v>1</v>
      </c>
      <c r="B12" s="81">
        <v>2</v>
      </c>
      <c r="C12" s="81">
        <v>3</v>
      </c>
      <c r="D12" s="81">
        <v>4</v>
      </c>
      <c r="E12" s="34" t="s">
        <v>219</v>
      </c>
      <c r="F12" s="81">
        <v>6</v>
      </c>
      <c r="G12" s="81">
        <v>7</v>
      </c>
      <c r="H12" s="34" t="s">
        <v>220</v>
      </c>
    </row>
    <row r="13" spans="1:9" ht="16.5" customHeight="1">
      <c r="A13" s="37">
        <v>1</v>
      </c>
      <c r="B13" s="38" t="s">
        <v>226</v>
      </c>
      <c r="C13" s="37">
        <v>0</v>
      </c>
      <c r="D13" s="37">
        <v>0</v>
      </c>
      <c r="E13" s="37">
        <v>0</v>
      </c>
      <c r="F13" s="37">
        <v>5</v>
      </c>
      <c r="G13" s="37">
        <v>0</v>
      </c>
      <c r="H13" s="37">
        <v>0</v>
      </c>
    </row>
    <row r="14" spans="1:9" ht="16.5" customHeight="1">
      <c r="A14" s="37">
        <v>2</v>
      </c>
      <c r="B14" s="38" t="s">
        <v>227</v>
      </c>
      <c r="C14" s="37">
        <v>0</v>
      </c>
      <c r="D14" s="37">
        <v>0</v>
      </c>
      <c r="E14" s="37">
        <v>0</v>
      </c>
      <c r="F14" s="37">
        <v>5</v>
      </c>
      <c r="G14" s="37">
        <v>0</v>
      </c>
      <c r="H14" s="37">
        <v>0</v>
      </c>
    </row>
    <row r="15" spans="1:9" ht="16.5" customHeight="1">
      <c r="A15" s="37">
        <v>3</v>
      </c>
      <c r="B15" s="38" t="s">
        <v>228</v>
      </c>
      <c r="C15" s="37">
        <v>0</v>
      </c>
      <c r="D15" s="37">
        <v>0</v>
      </c>
      <c r="E15" s="37">
        <v>0</v>
      </c>
      <c r="F15" s="37">
        <v>5</v>
      </c>
      <c r="G15" s="37">
        <v>0</v>
      </c>
      <c r="H15" s="37">
        <v>0</v>
      </c>
    </row>
    <row r="16" spans="1:9" ht="26.25" customHeight="1">
      <c r="A16" s="184" t="s">
        <v>110</v>
      </c>
      <c r="B16" s="184"/>
      <c r="C16" s="184"/>
      <c r="D16" s="184"/>
      <c r="E16" s="184"/>
      <c r="F16" s="184"/>
      <c r="G16" s="184"/>
      <c r="H16" s="184"/>
    </row>
    <row r="17" spans="1:8" ht="96" customHeight="1">
      <c r="A17" s="32" t="s">
        <v>95</v>
      </c>
      <c r="B17" s="33" t="s">
        <v>96</v>
      </c>
      <c r="C17" s="11" t="s">
        <v>111</v>
      </c>
      <c r="D17" s="11" t="s">
        <v>112</v>
      </c>
      <c r="E17" s="34" t="s">
        <v>113</v>
      </c>
      <c r="F17" s="11" t="s">
        <v>114</v>
      </c>
      <c r="G17" s="39" t="s">
        <v>115</v>
      </c>
      <c r="H17" s="39" t="s">
        <v>116</v>
      </c>
    </row>
    <row r="18" spans="1:8" ht="15" customHeight="1">
      <c r="A18" s="35">
        <v>1</v>
      </c>
      <c r="B18" s="35">
        <v>2</v>
      </c>
      <c r="C18" s="35">
        <v>3</v>
      </c>
      <c r="D18" s="35">
        <v>4</v>
      </c>
      <c r="E18" s="36" t="s">
        <v>108</v>
      </c>
      <c r="F18" s="35">
        <v>6</v>
      </c>
      <c r="G18" s="35">
        <v>7</v>
      </c>
      <c r="H18" s="36" t="s">
        <v>109</v>
      </c>
    </row>
    <row r="19" spans="1:8" ht="16.5" customHeight="1">
      <c r="A19" s="37">
        <v>1</v>
      </c>
      <c r="B19" s="38" t="s">
        <v>226</v>
      </c>
      <c r="C19" s="37">
        <v>0</v>
      </c>
      <c r="D19" s="37">
        <v>0</v>
      </c>
      <c r="E19" s="37">
        <v>0</v>
      </c>
      <c r="F19" s="37">
        <v>5</v>
      </c>
      <c r="G19" s="37">
        <v>0</v>
      </c>
      <c r="H19" s="37">
        <v>0</v>
      </c>
    </row>
    <row r="20" spans="1:8" ht="16.5" customHeight="1">
      <c r="A20" s="37">
        <v>2</v>
      </c>
      <c r="B20" s="38" t="s">
        <v>227</v>
      </c>
      <c r="C20" s="37">
        <v>0</v>
      </c>
      <c r="D20" s="37">
        <v>0</v>
      </c>
      <c r="E20" s="37">
        <v>0</v>
      </c>
      <c r="F20" s="37">
        <v>5</v>
      </c>
      <c r="G20" s="37">
        <v>0</v>
      </c>
      <c r="H20" s="37">
        <v>0</v>
      </c>
    </row>
    <row r="21" spans="1:8" ht="16.5" customHeight="1">
      <c r="A21" s="37">
        <v>3</v>
      </c>
      <c r="B21" s="38" t="s">
        <v>228</v>
      </c>
      <c r="C21" s="37">
        <v>0</v>
      </c>
      <c r="D21" s="37">
        <v>0</v>
      </c>
      <c r="E21" s="37">
        <v>0</v>
      </c>
      <c r="F21" s="37">
        <v>5</v>
      </c>
      <c r="G21" s="37">
        <v>0</v>
      </c>
      <c r="H21" s="37">
        <v>0</v>
      </c>
    </row>
  </sheetData>
  <mergeCells count="6">
    <mergeCell ref="A10:H10"/>
    <mergeCell ref="A16:H16"/>
    <mergeCell ref="A1:I1"/>
    <mergeCell ref="A2:H2"/>
    <mergeCell ref="A3:H3"/>
    <mergeCell ref="A4:H4"/>
  </mergeCells>
  <pageMargins left="0.7" right="0.7" top="0.75" bottom="0.75" header="0.3" footer="0.3"/>
  <pageSetup scale="7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"/>
  <sheetViews>
    <sheetView zoomScaleNormal="100" workbookViewId="0">
      <selection activeCell="E6" sqref="E6"/>
    </sheetView>
  </sheetViews>
  <sheetFormatPr defaultRowHeight="13"/>
  <cols>
    <col min="1" max="1" width="11.5" customWidth="1"/>
    <col min="2" max="2" width="22" customWidth="1"/>
    <col min="3" max="3" width="34.796875" customWidth="1"/>
    <col min="4" max="4" width="29.19921875" customWidth="1"/>
    <col min="5" max="5" width="15.19921875" customWidth="1"/>
    <col min="7" max="9" width="9.296875" customWidth="1"/>
    <col min="10" max="12" width="9.296875" hidden="1" customWidth="1"/>
    <col min="13" max="13" width="11.69921875" hidden="1" customWidth="1"/>
    <col min="14" max="20" width="9.296875" hidden="1" customWidth="1"/>
  </cols>
  <sheetData>
    <row r="1" spans="1:19" ht="14.25" customHeight="1">
      <c r="A1" s="188" t="s">
        <v>196</v>
      </c>
      <c r="B1" s="189"/>
      <c r="C1" s="189"/>
      <c r="D1" s="189"/>
      <c r="E1" s="190"/>
    </row>
    <row r="2" spans="1:19" ht="14.5" customHeight="1">
      <c r="A2" s="188" t="s">
        <v>117</v>
      </c>
      <c r="B2" s="189"/>
      <c r="C2" s="189"/>
      <c r="D2" s="189"/>
      <c r="E2" s="190"/>
    </row>
    <row r="3" spans="1:19" ht="57" customHeight="1">
      <c r="A3" s="40">
        <v>1</v>
      </c>
      <c r="B3" s="16" t="s">
        <v>118</v>
      </c>
      <c r="C3" s="16"/>
      <c r="D3" s="16"/>
      <c r="E3" s="16"/>
      <c r="J3" s="65" t="s">
        <v>218</v>
      </c>
      <c r="K3" s="65" t="s">
        <v>203</v>
      </c>
      <c r="L3" s="65" t="s">
        <v>202</v>
      </c>
    </row>
    <row r="4" spans="1:19" ht="71.25" customHeight="1">
      <c r="A4" s="16"/>
      <c r="B4" s="41" t="s">
        <v>119</v>
      </c>
      <c r="C4" s="63" t="s">
        <v>200</v>
      </c>
      <c r="D4" s="43" t="s">
        <v>120</v>
      </c>
      <c r="E4" s="44">
        <f>L9</f>
        <v>16.651048595999978</v>
      </c>
      <c r="J4" s="64" t="s">
        <v>226</v>
      </c>
      <c r="K4" s="64">
        <v>5394380.7364000008</v>
      </c>
      <c r="L4" s="64">
        <v>5407113.6959999884</v>
      </c>
      <c r="M4" s="86">
        <f>L4-K4</f>
        <v>12732.959599987604</v>
      </c>
      <c r="P4">
        <f>K4/1000000</f>
        <v>5.3943807364000005</v>
      </c>
      <c r="Q4">
        <f>L4/1000000</f>
        <v>5.4071136959999881</v>
      </c>
      <c r="S4">
        <f>K4/1000000</f>
        <v>5.3943807364000005</v>
      </c>
    </row>
    <row r="5" spans="1:19" ht="35.5" customHeight="1">
      <c r="A5" s="4"/>
      <c r="B5" s="43" t="s">
        <v>121</v>
      </c>
      <c r="C5" s="42" t="s">
        <v>122</v>
      </c>
      <c r="D5" s="42" t="s">
        <v>123</v>
      </c>
      <c r="E5" s="45">
        <v>0</v>
      </c>
      <c r="J5" s="64" t="s">
        <v>227</v>
      </c>
      <c r="K5" s="64">
        <v>5909122.6771999998</v>
      </c>
      <c r="L5" s="64">
        <v>5915553.9959999882</v>
      </c>
      <c r="M5" s="86">
        <f>L5-K5</f>
        <v>6431.3187999883667</v>
      </c>
      <c r="P5">
        <f t="shared" ref="P5:P6" si="0">K5/1000000</f>
        <v>5.9091226772000001</v>
      </c>
      <c r="Q5">
        <f t="shared" ref="Q5:Q6" si="1">L5/1000000</f>
        <v>5.9155539959999883</v>
      </c>
      <c r="S5">
        <f t="shared" ref="S5:S6" si="2">K5/1000000</f>
        <v>5.9091226772000001</v>
      </c>
    </row>
    <row r="6" spans="1:19" ht="28.5" customHeight="1">
      <c r="A6" s="4"/>
      <c r="B6" s="43" t="s">
        <v>124</v>
      </c>
      <c r="C6" s="42" t="s">
        <v>125</v>
      </c>
      <c r="D6" s="43" t="s">
        <v>126</v>
      </c>
      <c r="E6" s="45">
        <f>K9</f>
        <v>16.630942928</v>
      </c>
      <c r="J6" s="64" t="s">
        <v>228</v>
      </c>
      <c r="K6" s="64">
        <v>5327439.5143999998</v>
      </c>
      <c r="L6" s="64">
        <v>5328380.904000001</v>
      </c>
      <c r="M6" s="86">
        <f>L6-K6</f>
        <v>941.38960000127554</v>
      </c>
      <c r="P6">
        <f t="shared" si="0"/>
        <v>5.3274395144</v>
      </c>
      <c r="Q6">
        <f t="shared" si="1"/>
        <v>5.3283809040000012</v>
      </c>
      <c r="S6">
        <f t="shared" si="2"/>
        <v>5.3274395144</v>
      </c>
    </row>
    <row r="7" spans="1:19" ht="14.25" customHeight="1">
      <c r="A7" s="13"/>
      <c r="B7" s="42" t="s">
        <v>196</v>
      </c>
      <c r="C7" s="42" t="s">
        <v>127</v>
      </c>
      <c r="D7" s="42" t="s">
        <v>128</v>
      </c>
      <c r="E7" s="45">
        <f>E5+E6</f>
        <v>16.630942928</v>
      </c>
      <c r="J7" s="80" t="s">
        <v>205</v>
      </c>
      <c r="K7" s="79">
        <f>SUM(K4:K6)</f>
        <v>16630942.928000001</v>
      </c>
      <c r="L7" s="79">
        <f>SUM(L4:L6)</f>
        <v>16651048.595999977</v>
      </c>
    </row>
    <row r="8" spans="1:19" ht="14.25" customHeight="1">
      <c r="A8" s="13"/>
      <c r="B8" s="42" t="s">
        <v>129</v>
      </c>
      <c r="C8" s="42" t="s">
        <v>130</v>
      </c>
      <c r="D8" s="42" t="s">
        <v>131</v>
      </c>
      <c r="E8" s="45">
        <f>E4-(E5+E6)</f>
        <v>2.0105667999978039E-2</v>
      </c>
    </row>
    <row r="9" spans="1:19" ht="14.25" customHeight="1">
      <c r="A9" s="13"/>
      <c r="B9" s="42" t="s">
        <v>132</v>
      </c>
      <c r="C9" s="42" t="s">
        <v>133</v>
      </c>
      <c r="D9" s="42" t="s">
        <v>134</v>
      </c>
      <c r="E9" s="46">
        <f>E8/E4</f>
        <v>1.2074715825889759E-3</v>
      </c>
      <c r="K9">
        <f>K7/1000000</f>
        <v>16.630942928</v>
      </c>
      <c r="L9">
        <f>L7/1000000</f>
        <v>16.651048595999978</v>
      </c>
    </row>
  </sheetData>
  <mergeCells count="2"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6'!Print_Area</vt:lpstr>
      <vt:lpstr>'Table 7'!Print_Area</vt:lpstr>
      <vt:lpstr>'Table 8'!Print_Area</vt:lpstr>
      <vt:lpstr>'Table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vsheode</dc:creator>
  <cp:lastModifiedBy>Swarup Kranti Roy</cp:lastModifiedBy>
  <cp:lastPrinted>2025-10-10T09:09:37Z</cp:lastPrinted>
  <dcterms:created xsi:type="dcterms:W3CDTF">2025-07-01T09:19:12Z</dcterms:created>
  <dcterms:modified xsi:type="dcterms:W3CDTF">2025-10-13T05:49:53Z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2025-04-14T00:00:00Z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2025-07-01T00:00:00Z</vt:filetime>
  </property>
  <property fmtid="{D5CDD505-2E9C-101B-9397-08002B2CF9AE}" pid="5" name="Producer">
    <vt:lpwstr>Microsoft® Excel® for Microsoft 365</vt:lpwstr>
  </property>
</Properties>
</file>