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Kaushik sir\Reports\SoP\2025-26\"/>
    </mc:Choice>
  </mc:AlternateContent>
  <bookViews>
    <workbookView xWindow="120" yWindow="120" windowWidth="12120" windowHeight="9120" tabRatio="943" firstSheet="1" activeTab="13"/>
  </bookViews>
  <sheets>
    <sheet name="INDEX" sheetId="39" r:id="rId1"/>
    <sheet name="SoP001" sheetId="43" r:id="rId2"/>
    <sheet name="SoP003B" sheetId="58" r:id="rId3"/>
    <sheet name="SoP004" sheetId="7" r:id="rId4"/>
    <sheet name="SoP005" sheetId="10" r:id="rId5"/>
    <sheet name="SoP010 to 13 AG" sheetId="77" r:id="rId6"/>
    <sheet name="SoP010 to 13 JGY" sheetId="78" r:id="rId7"/>
    <sheet name="SoP010 to13 other than AG &amp; JGY" sheetId="79" r:id="rId8"/>
    <sheet name="SoP010 to 13 Overall" sheetId="80" r:id="rId9"/>
    <sheet name="SoP015" sheetId="28" r:id="rId10"/>
    <sheet name="SoP016" sheetId="53" r:id="rId11"/>
    <sheet name="SoP017" sheetId="63" r:id="rId12"/>
    <sheet name="SoP018" sheetId="64" r:id="rId13"/>
    <sheet name="SoP019" sheetId="65" r:id="rId14"/>
  </sheets>
  <externalReferences>
    <externalReference r:id="rId15"/>
    <externalReference r:id="rId16"/>
    <externalReference r:id="rId17"/>
    <externalReference r:id="rId18"/>
    <externalReference r:id="rId19"/>
    <externalReference r:id="rId20"/>
    <externalReference r:id="rId21"/>
    <externalReference r:id="rId22"/>
  </externalReferences>
  <definedNames>
    <definedName name="\1" localSheetId="2">#REF!</definedName>
    <definedName name="\1" localSheetId="5">#REF!</definedName>
    <definedName name="\1" localSheetId="6">#REF!</definedName>
    <definedName name="\1" localSheetId="8">#REF!</definedName>
    <definedName name="\1" localSheetId="7">#REF!</definedName>
    <definedName name="\1" localSheetId="10">#REF!</definedName>
    <definedName name="\1">#REF!</definedName>
    <definedName name="\2" localSheetId="2">[1]TLPPOCT!#REF!</definedName>
    <definedName name="\2" localSheetId="5">[1]TLPPOCT!#REF!</definedName>
    <definedName name="\2" localSheetId="6">[1]TLPPOCT!#REF!</definedName>
    <definedName name="\2" localSheetId="8">[1]TLPPOCT!#REF!</definedName>
    <definedName name="\2" localSheetId="7">[1]TLPPOCT!#REF!</definedName>
    <definedName name="\2" localSheetId="10">[1]TLPPOCT!#REF!</definedName>
    <definedName name="\2">[1]TLPPOCT!#REF!</definedName>
    <definedName name="\a" localSheetId="2">#REF!</definedName>
    <definedName name="\a" localSheetId="5">#REF!</definedName>
    <definedName name="\a" localSheetId="6">#REF!</definedName>
    <definedName name="\a" localSheetId="8">#REF!</definedName>
    <definedName name="\a" localSheetId="7">#REF!</definedName>
    <definedName name="\a" localSheetId="10">#REF!</definedName>
    <definedName name="\a">#REF!</definedName>
    <definedName name="\b" localSheetId="2">#REF!</definedName>
    <definedName name="\b" localSheetId="5">#REF!</definedName>
    <definedName name="\b" localSheetId="6">#REF!</definedName>
    <definedName name="\b" localSheetId="8">#REF!</definedName>
    <definedName name="\b" localSheetId="7">#REF!</definedName>
    <definedName name="\b" localSheetId="10">#REF!</definedName>
    <definedName name="\b">#REF!</definedName>
    <definedName name="__123Graph_A" hidden="1">'[2]mpmla wise pp0001'!$A$166:$A$172</definedName>
    <definedName name="__123Graph_B" localSheetId="2" hidden="1">'[2]mpmla wise pp0001'!#REF!</definedName>
    <definedName name="__123Graph_B" localSheetId="5" hidden="1">'[2]mpmla wise pp0001'!#REF!</definedName>
    <definedName name="__123Graph_B" localSheetId="6" hidden="1">'[2]mpmla wise pp0001'!#REF!</definedName>
    <definedName name="__123Graph_B" localSheetId="8" hidden="1">'[2]mpmla wise pp0001'!#REF!</definedName>
    <definedName name="__123Graph_B" localSheetId="7" hidden="1">'[2]mpmla wise pp0001'!#REF!</definedName>
    <definedName name="__123Graph_B" hidden="1">'[2]mpmla wise pp0001'!#REF!</definedName>
    <definedName name="__123Graph_C" hidden="1">'[2]mpmla wise pp0001'!$B$166:$B$172</definedName>
    <definedName name="__123Graph_D" localSheetId="2" hidden="1">'[2]mpmla wise pp0001'!#REF!</definedName>
    <definedName name="__123Graph_D" localSheetId="5" hidden="1">'[2]mpmla wise pp0001'!#REF!</definedName>
    <definedName name="__123Graph_D" localSheetId="6" hidden="1">'[2]mpmla wise pp0001'!#REF!</definedName>
    <definedName name="__123Graph_D" localSheetId="8" hidden="1">'[2]mpmla wise pp0001'!#REF!</definedName>
    <definedName name="__123Graph_D" localSheetId="7" hidden="1">'[2]mpmla wise pp0001'!#REF!</definedName>
    <definedName name="__123Graph_D" hidden="1">'[2]mpmla wise pp0001'!#REF!</definedName>
    <definedName name="__123Graph_E" hidden="1">'[2]mpmla wise pp0001'!$C$166:$C$172</definedName>
    <definedName name="__123Graph_F" localSheetId="2" hidden="1">'[2]mpmla wise pp0001'!#REF!</definedName>
    <definedName name="__123Graph_F" localSheetId="5" hidden="1">'[2]mpmla wise pp0001'!#REF!</definedName>
    <definedName name="__123Graph_F" localSheetId="6" hidden="1">'[2]mpmla wise pp0001'!#REF!</definedName>
    <definedName name="__123Graph_F" localSheetId="8" hidden="1">'[2]mpmla wise pp0001'!#REF!</definedName>
    <definedName name="__123Graph_F" localSheetId="7" hidden="1">'[2]mpmla wise pp0001'!#REF!</definedName>
    <definedName name="__123Graph_F" hidden="1">'[2]mpmla wise pp0001'!#REF!</definedName>
    <definedName name="__123Graph_X" localSheetId="2" hidden="1">'[2]mpmla wise pp0001'!#REF!</definedName>
    <definedName name="__123Graph_X" localSheetId="5" hidden="1">'[2]mpmla wise pp0001'!#REF!</definedName>
    <definedName name="__123Graph_X" localSheetId="6" hidden="1">'[2]mpmla wise pp0001'!#REF!</definedName>
    <definedName name="__123Graph_X" localSheetId="8" hidden="1">'[2]mpmla wise pp0001'!#REF!</definedName>
    <definedName name="__123Graph_X" localSheetId="7" hidden="1">'[2]mpmla wise pp0001'!#REF!</definedName>
    <definedName name="__123Graph_X" hidden="1">'[2]mpmla wise pp0001'!#REF!</definedName>
    <definedName name="_1" localSheetId="0">#REF!</definedName>
    <definedName name="_1" localSheetId="2">#REF!</definedName>
    <definedName name="_1" localSheetId="5">#REF!</definedName>
    <definedName name="_1" localSheetId="6">#REF!</definedName>
    <definedName name="_1" localSheetId="8">#REF!</definedName>
    <definedName name="_1" localSheetId="7">#REF!</definedName>
    <definedName name="_1">#REF!</definedName>
    <definedName name="_2" localSheetId="2">[1]TLPPOCT!#REF!</definedName>
    <definedName name="_2" localSheetId="5">[1]TLPPOCT!#REF!</definedName>
    <definedName name="_2" localSheetId="6">[1]TLPPOCT!#REF!</definedName>
    <definedName name="_2" localSheetId="8">[1]TLPPOCT!#REF!</definedName>
    <definedName name="_2" localSheetId="7">[1]TLPPOCT!#REF!</definedName>
    <definedName name="_2">[1]TLPPOCT!#REF!</definedName>
    <definedName name="_a" localSheetId="0">#REF!</definedName>
    <definedName name="_a" localSheetId="2">#REF!</definedName>
    <definedName name="_a" localSheetId="5">#REF!</definedName>
    <definedName name="_a" localSheetId="6">#REF!</definedName>
    <definedName name="_a" localSheetId="8">#REF!</definedName>
    <definedName name="_a" localSheetId="7">#REF!</definedName>
    <definedName name="_a">#REF!</definedName>
    <definedName name="_b" localSheetId="0">#REF!</definedName>
    <definedName name="_b" localSheetId="2">#REF!</definedName>
    <definedName name="_b" localSheetId="5">#REF!</definedName>
    <definedName name="_b" localSheetId="6">#REF!</definedName>
    <definedName name="_b" localSheetId="8">#REF!</definedName>
    <definedName name="_b" localSheetId="7">#REF!</definedName>
    <definedName name="_b">#REF!</definedName>
    <definedName name="_Key1" hidden="1">[2]zpF0001!$E$39:$E$78</definedName>
    <definedName name="_Key2" hidden="1">[2]zpF0001!$O$149:$O$158</definedName>
    <definedName name="_Order1" hidden="1">255</definedName>
    <definedName name="_Order2" hidden="1">255</definedName>
    <definedName name="_Sort" hidden="1">[2]zpF0001!$A$39:$CB$78</definedName>
    <definedName name="a">[3]shp_T_D_drive!$A$1:$AE$31</definedName>
    <definedName name="a_51">[4]shp_T_D_drive!$A$1:$AE$31</definedName>
    <definedName name="a_52">[4]shp_T_D_drive!$A$1:$AE$31</definedName>
    <definedName name="aa">[3]shp_T_D_drive!$A$1:$AE$31</definedName>
    <definedName name="aa_51">[4]shp_T_D_drive!$A$1:$AE$31</definedName>
    <definedName name="aa_52">[4]shp_T_D_drive!$A$1:$AE$31</definedName>
    <definedName name="aaa" localSheetId="2" hidden="1">'[5]mpmla wise pp01_02'!#REF!</definedName>
    <definedName name="aaa" localSheetId="5" hidden="1">'[5]mpmla wise pp01_02'!#REF!</definedName>
    <definedName name="aaa" localSheetId="6" hidden="1">'[5]mpmla wise pp01_02'!#REF!</definedName>
    <definedName name="aaa" localSheetId="8" hidden="1">'[5]mpmla wise pp01_02'!#REF!</definedName>
    <definedName name="aaa" localSheetId="7" hidden="1">'[5]mpmla wise pp01_02'!#REF!</definedName>
    <definedName name="aaa" hidden="1">'[5]mpmla wise pp01_02'!#REF!</definedName>
    <definedName name="agmeter" localSheetId="0">#REF!</definedName>
    <definedName name="agmeter" localSheetId="2">#REF!</definedName>
    <definedName name="agmeter" localSheetId="5">#REF!</definedName>
    <definedName name="agmeter" localSheetId="6">#REF!</definedName>
    <definedName name="agmeter" localSheetId="8">#REF!</definedName>
    <definedName name="agmeter" localSheetId="7">#REF!</definedName>
    <definedName name="agmeter">#REF!</definedName>
    <definedName name="agmeter_51" localSheetId="0">#REF!</definedName>
    <definedName name="agmeter_51" localSheetId="2">#REF!</definedName>
    <definedName name="agmeter_51" localSheetId="5">#REF!</definedName>
    <definedName name="agmeter_51" localSheetId="6">#REF!</definedName>
    <definedName name="agmeter_51" localSheetId="8">#REF!</definedName>
    <definedName name="agmeter_51" localSheetId="7">#REF!</definedName>
    <definedName name="agmeter_51">#REF!</definedName>
    <definedName name="agmeter_52" localSheetId="0">#REF!</definedName>
    <definedName name="agmeter_52" localSheetId="2">#REF!</definedName>
    <definedName name="agmeter_52" localSheetId="5">#REF!</definedName>
    <definedName name="agmeter_52" localSheetId="6">#REF!</definedName>
    <definedName name="agmeter_52" localSheetId="8">#REF!</definedName>
    <definedName name="agmeter_52" localSheetId="7">#REF!</definedName>
    <definedName name="agmeter_52">#REF!</definedName>
    <definedName name="as">[3]shp_T_D_drive!$A$1:$AE$31</definedName>
    <definedName name="as_51">[4]shp_T_D_drive!$A$1:$AE$31</definedName>
    <definedName name="as_52">[4]shp_T_D_drive!$A$1:$AE$31</definedName>
    <definedName name="_xlnm.Database" localSheetId="2">#REF!</definedName>
    <definedName name="_xlnm.Database" localSheetId="5">#REF!</definedName>
    <definedName name="_xlnm.Database" localSheetId="6">#REF!</definedName>
    <definedName name="_xlnm.Database" localSheetId="8">#REF!</definedName>
    <definedName name="_xlnm.Database" localSheetId="7">#REF!</definedName>
    <definedName name="_xlnm.Database" localSheetId="10">#REF!</definedName>
    <definedName name="_xlnm.Database">#REF!</definedName>
    <definedName name="ert" localSheetId="2">#REF!</definedName>
    <definedName name="ert" localSheetId="5">#REF!</definedName>
    <definedName name="ert" localSheetId="6">#REF!</definedName>
    <definedName name="ert" localSheetId="8">#REF!</definedName>
    <definedName name="ert" localSheetId="7">#REF!</definedName>
    <definedName name="ert">#REF!</definedName>
    <definedName name="Excel_BuiltIn_Database" localSheetId="0">#REF!</definedName>
    <definedName name="Excel_BuiltIn_Database" localSheetId="2">#REF!</definedName>
    <definedName name="Excel_BuiltIn_Database" localSheetId="5">#REF!</definedName>
    <definedName name="Excel_BuiltIn_Database" localSheetId="6">#REF!</definedName>
    <definedName name="Excel_BuiltIn_Database" localSheetId="8">#REF!</definedName>
    <definedName name="Excel_BuiltIn_Database" localSheetId="7">#REF!</definedName>
    <definedName name="Excel_BuiltIn_Database">#REF!</definedName>
    <definedName name="Excel_BuiltIn_Database_51" localSheetId="0">#REF!</definedName>
    <definedName name="Excel_BuiltIn_Database_51" localSheetId="2">#REF!</definedName>
    <definedName name="Excel_BuiltIn_Database_51" localSheetId="5">#REF!</definedName>
    <definedName name="Excel_BuiltIn_Database_51" localSheetId="6">#REF!</definedName>
    <definedName name="Excel_BuiltIn_Database_51" localSheetId="8">#REF!</definedName>
    <definedName name="Excel_BuiltIn_Database_51" localSheetId="7">#REF!</definedName>
    <definedName name="Excel_BuiltIn_Database_51">#REF!</definedName>
    <definedName name="Excel_BuiltIn_Database_52" localSheetId="0">#REF!</definedName>
    <definedName name="Excel_BuiltIn_Database_52" localSheetId="2">#REF!</definedName>
    <definedName name="Excel_BuiltIn_Database_52" localSheetId="5">#REF!</definedName>
    <definedName name="Excel_BuiltIn_Database_52" localSheetId="6">#REF!</definedName>
    <definedName name="Excel_BuiltIn_Database_52" localSheetId="8">#REF!</definedName>
    <definedName name="Excel_BuiltIn_Database_52" localSheetId="7">#REF!</definedName>
    <definedName name="Excel_BuiltIn_Database_52">#REF!</definedName>
    <definedName name="Excel1223" localSheetId="2">#REF!</definedName>
    <definedName name="Excel1223" localSheetId="5">#REF!</definedName>
    <definedName name="Excel1223" localSheetId="6">#REF!</definedName>
    <definedName name="Excel1223" localSheetId="8">#REF!</definedName>
    <definedName name="Excel1223" localSheetId="7">#REF!</definedName>
    <definedName name="Excel1223">#REF!</definedName>
    <definedName name="HTML_CodePage" hidden="1">1252</definedName>
    <definedName name="HTML_Control" localSheetId="5" hidden="1">{"'Sheet1'!$A$4386:$N$4591"}</definedName>
    <definedName name="HTML_Control" localSheetId="6" hidden="1">{"'Sheet1'!$A$4386:$N$4591"}</definedName>
    <definedName name="HTML_Control" localSheetId="8" hidden="1">{"'Sheet1'!$A$4386:$N$4591"}</definedName>
    <definedName name="HTML_Control" localSheetId="7" hidden="1">{"'Sheet1'!$A$4386:$N$4591"}</definedName>
    <definedName name="HTML_Control" localSheetId="10" hidden="1">{"'Sheet1'!$A$4386:$N$4591"}</definedName>
    <definedName name="HTML_Control" hidden="1">{"'Sheet1'!$A$4386:$N$4591"}</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4" hidden="1">TRUE</definedName>
    <definedName name="HTML_OS" hidden="1">0</definedName>
    <definedName name="HTML_PathFile" hidden="1">"A:\MyHTML.htm"</definedName>
    <definedName name="HTML_Title" hidden="1">"SGSDaily Progress Report Piyaj toDharoi Pipeline"</definedName>
    <definedName name="_xlnm.Print_Area" localSheetId="0">INDEX!$A$1:$C$16</definedName>
    <definedName name="_xlnm.Print_Area" localSheetId="1">'SoP001'!$A$1:$L$12</definedName>
    <definedName name="_xlnm.Print_Area" localSheetId="2">SoP003B!$A$1:$I$44</definedName>
    <definedName name="_xlnm.Print_Area" localSheetId="3">'SoP004'!$A$1:$D$13</definedName>
    <definedName name="_xlnm.Print_Area" localSheetId="4">'SoP005'!$A$1:$F$8</definedName>
    <definedName name="_xlnm.Print_Area" localSheetId="5">'SoP010 to 13 AG'!$A$1:$J$34</definedName>
    <definedName name="_xlnm.Print_Area" localSheetId="6">'SoP010 to 13 JGY'!$A$1:$J$34</definedName>
    <definedName name="_xlnm.Print_Area" localSheetId="8">'SoP010 to 13 Overall'!$A$1:$J$34</definedName>
    <definedName name="_xlnm.Print_Area" localSheetId="7">'SoP010 to13 other than AG &amp; JGY'!$A$1:$J$34</definedName>
    <definedName name="_xlnm.Print_Area" localSheetId="9">'SoP015'!$A$1:$F$9</definedName>
    <definedName name="_xlnm.Print_Area" localSheetId="10">'SoP016'!$A$1:$H$33</definedName>
    <definedName name="q">[6]shp_T_D_drive!$A$1:$AE$31</definedName>
    <definedName name="q_51">[7]shp_T_D_drive!$A$1:$AE$31</definedName>
    <definedName name="q_52">[7]shp_T_D_drive!$A$1:$AE$31</definedName>
    <definedName name="ss">[3]shp_T_D_drive!$A$1:$AE$31</definedName>
    <definedName name="ss_51">[4]shp_T_D_drive!$A$1:$AE$31</definedName>
    <definedName name="ss_52">[4]shp_T_D_drive!$A$1:$AE$31</definedName>
    <definedName name="t">[3]shp_T_D_drive!$A$1:$AE$31</definedName>
    <definedName name="t_51">[4]shp_T_D_drive!$A$1:$AE$31</definedName>
    <definedName name="t_52">[4]shp_T_D_drive!$A$1:$AE$31</definedName>
    <definedName name="tr" localSheetId="2">#REF!</definedName>
    <definedName name="tr" localSheetId="5">#REF!</definedName>
    <definedName name="tr" localSheetId="6">#REF!</definedName>
    <definedName name="tr" localSheetId="8">#REF!</definedName>
    <definedName name="tr" localSheetId="7">#REF!</definedName>
    <definedName name="tr">#REF!</definedName>
    <definedName name="ttrertr" localSheetId="2">#REF!</definedName>
    <definedName name="ttrertr" localSheetId="5">#REF!</definedName>
    <definedName name="ttrertr" localSheetId="6">#REF!</definedName>
    <definedName name="ttrertr" localSheetId="8">#REF!</definedName>
    <definedName name="ttrertr" localSheetId="7">#REF!</definedName>
    <definedName name="ttrertr">#REF!</definedName>
    <definedName name="work_pp_0601" localSheetId="2">[1]TLPPOCT!#REF!</definedName>
    <definedName name="work_pp_0601" localSheetId="5">[1]TLPPOCT!#REF!</definedName>
    <definedName name="work_pp_0601" localSheetId="6">[1]TLPPOCT!#REF!</definedName>
    <definedName name="work_pp_0601" localSheetId="8">[1]TLPPOCT!#REF!</definedName>
    <definedName name="work_pp_0601" localSheetId="7">[1]TLPPOCT!#REF!</definedName>
    <definedName name="work_pp_0601" localSheetId="10">[1]TLPPOCT!#REF!</definedName>
    <definedName name="work_pp_0601">[1]TLPPOCT!#REF!</definedName>
    <definedName name="xyz" localSheetId="2" hidden="1">'[5]mpmla wise pp01_02'!#REF!</definedName>
    <definedName name="xyz" localSheetId="5" hidden="1">'[5]mpmla wise pp01_02'!#REF!</definedName>
    <definedName name="xyz" localSheetId="6" hidden="1">'[5]mpmla wise pp01_02'!#REF!</definedName>
    <definedName name="xyz" localSheetId="8" hidden="1">'[5]mpmla wise pp01_02'!#REF!</definedName>
    <definedName name="xyz" localSheetId="7" hidden="1">'[5]mpmla wise pp01_02'!#REF!</definedName>
    <definedName name="xyz" hidden="1">'[5]mpmla wise pp01_02'!#REF!</definedName>
    <definedName name="y" localSheetId="2">#REF!</definedName>
    <definedName name="y" localSheetId="5">#REF!</definedName>
    <definedName name="y" localSheetId="6">#REF!</definedName>
    <definedName name="y" localSheetId="8">#REF!</definedName>
    <definedName name="y" localSheetId="7">#REF!</definedName>
    <definedName name="y">#REF!</definedName>
  </definedNames>
  <calcPr calcId="162913"/>
  <fileRecoveryPr autoRecover="0"/>
</workbook>
</file>

<file path=xl/calcChain.xml><?xml version="1.0" encoding="utf-8"?>
<calcChain xmlns="http://schemas.openxmlformats.org/spreadsheetml/2006/main">
  <c r="D33" i="80" l="1"/>
  <c r="C33" i="80"/>
  <c r="B33" i="80"/>
  <c r="E32" i="80"/>
  <c r="D32" i="80"/>
  <c r="C32" i="80"/>
  <c r="B32" i="80"/>
  <c r="D31" i="80"/>
  <c r="C31" i="80"/>
  <c r="B31" i="80"/>
  <c r="G26" i="80"/>
  <c r="D26" i="80"/>
  <c r="C26" i="80"/>
  <c r="E26" i="80" s="1"/>
  <c r="F25" i="80"/>
  <c r="H25" i="80" s="1"/>
  <c r="E25" i="80"/>
  <c r="B25" i="80"/>
  <c r="F24" i="80"/>
  <c r="H24" i="80" s="1"/>
  <c r="E24" i="80"/>
  <c r="B24" i="80"/>
  <c r="F23" i="80"/>
  <c r="H23" i="80" s="1"/>
  <c r="E23" i="80"/>
  <c r="B23" i="80"/>
  <c r="I18" i="80"/>
  <c r="D18" i="80"/>
  <c r="G18" i="80" s="1"/>
  <c r="H17" i="80"/>
  <c r="J17" i="80" s="1"/>
  <c r="G17" i="80"/>
  <c r="F17" i="80"/>
  <c r="E33" i="80" s="1"/>
  <c r="C17" i="80"/>
  <c r="E17" i="80" s="1"/>
  <c r="B17" i="80"/>
  <c r="H16" i="80"/>
  <c r="J16" i="80" s="1"/>
  <c r="G16" i="80"/>
  <c r="F16" i="80"/>
  <c r="C16" i="80"/>
  <c r="E16" i="80" s="1"/>
  <c r="B16" i="80"/>
  <c r="H15" i="80"/>
  <c r="J15" i="80" s="1"/>
  <c r="G15" i="80"/>
  <c r="F15" i="80"/>
  <c r="E31" i="80" s="1"/>
  <c r="C15" i="80"/>
  <c r="E15" i="80" s="1"/>
  <c r="B15" i="80"/>
  <c r="F9" i="80"/>
  <c r="E9" i="80"/>
  <c r="H18" i="80" s="1"/>
  <c r="D9" i="80"/>
  <c r="F18" i="80" s="1"/>
  <c r="E34" i="80" s="1"/>
  <c r="C9" i="80"/>
  <c r="C34" i="80" s="1"/>
  <c r="G8" i="80"/>
  <c r="B8" i="80"/>
  <c r="G7" i="80"/>
  <c r="B7" i="80"/>
  <c r="G6" i="80"/>
  <c r="B6" i="80"/>
  <c r="D33" i="79"/>
  <c r="C33" i="79"/>
  <c r="B33" i="79"/>
  <c r="E32" i="79"/>
  <c r="D32" i="79"/>
  <c r="C32" i="79"/>
  <c r="B32" i="79"/>
  <c r="D31" i="79"/>
  <c r="C31" i="79"/>
  <c r="B31" i="79"/>
  <c r="G26" i="79"/>
  <c r="D26" i="79"/>
  <c r="C26" i="79"/>
  <c r="E26" i="79" s="1"/>
  <c r="F25" i="79"/>
  <c r="H25" i="79" s="1"/>
  <c r="E25" i="79"/>
  <c r="B25" i="79"/>
  <c r="F24" i="79"/>
  <c r="H24" i="79" s="1"/>
  <c r="E24" i="79"/>
  <c r="B24" i="79"/>
  <c r="F23" i="79"/>
  <c r="H23" i="79" s="1"/>
  <c r="E23" i="79"/>
  <c r="B23" i="79"/>
  <c r="I18" i="79"/>
  <c r="J18" i="79" s="1"/>
  <c r="F34" i="79" s="1"/>
  <c r="D18" i="79"/>
  <c r="G18" i="79" s="1"/>
  <c r="H17" i="79"/>
  <c r="J17" i="79" s="1"/>
  <c r="G17" i="79"/>
  <c r="F17" i="79"/>
  <c r="E33" i="79" s="1"/>
  <c r="C17" i="79"/>
  <c r="E17" i="79" s="1"/>
  <c r="B17" i="79"/>
  <c r="J16" i="79"/>
  <c r="H16" i="79"/>
  <c r="G16" i="79"/>
  <c r="F16" i="79"/>
  <c r="E16" i="79"/>
  <c r="C16" i="79"/>
  <c r="B16" i="79"/>
  <c r="H15" i="79"/>
  <c r="J15" i="79" s="1"/>
  <c r="G15" i="79"/>
  <c r="F15" i="79"/>
  <c r="E31" i="79" s="1"/>
  <c r="C15" i="79"/>
  <c r="E15" i="79" s="1"/>
  <c r="B15" i="79"/>
  <c r="F9" i="79"/>
  <c r="G9" i="79" s="1"/>
  <c r="E9" i="79"/>
  <c r="H18" i="79" s="1"/>
  <c r="D9" i="79"/>
  <c r="F18" i="79" s="1"/>
  <c r="E34" i="79" s="1"/>
  <c r="C9" i="79"/>
  <c r="C18" i="79" s="1"/>
  <c r="G8" i="79"/>
  <c r="B8" i="79"/>
  <c r="G7" i="79"/>
  <c r="B7" i="79"/>
  <c r="G6" i="79"/>
  <c r="B6" i="79"/>
  <c r="E33" i="78"/>
  <c r="D33" i="78"/>
  <c r="C33" i="78"/>
  <c r="B33" i="78"/>
  <c r="D32" i="78"/>
  <c r="C32" i="78"/>
  <c r="B32" i="78"/>
  <c r="D31" i="78"/>
  <c r="C31" i="78"/>
  <c r="B31" i="78"/>
  <c r="G26" i="78"/>
  <c r="E26" i="78"/>
  <c r="D26" i="78"/>
  <c r="C26" i="78"/>
  <c r="F25" i="78"/>
  <c r="H25" i="78" s="1"/>
  <c r="E25" i="78"/>
  <c r="B25" i="78"/>
  <c r="F24" i="78"/>
  <c r="H24" i="78" s="1"/>
  <c r="E24" i="78"/>
  <c r="B24" i="78"/>
  <c r="F23" i="78"/>
  <c r="H23" i="78" s="1"/>
  <c r="E23" i="78"/>
  <c r="B23" i="78"/>
  <c r="I18" i="78"/>
  <c r="J18" i="78" s="1"/>
  <c r="F34" i="78" s="1"/>
  <c r="G18" i="78"/>
  <c r="D18" i="78"/>
  <c r="D34" i="78" s="1"/>
  <c r="H17" i="78"/>
  <c r="J17" i="78" s="1"/>
  <c r="G17" i="78"/>
  <c r="F17" i="78"/>
  <c r="C17" i="78"/>
  <c r="E17" i="78" s="1"/>
  <c r="B17" i="78"/>
  <c r="J16" i="78"/>
  <c r="H16" i="78"/>
  <c r="G16" i="78"/>
  <c r="F16" i="78"/>
  <c r="E32" i="78" s="1"/>
  <c r="E16" i="78"/>
  <c r="C16" i="78"/>
  <c r="B16" i="78"/>
  <c r="H15" i="78"/>
  <c r="J15" i="78" s="1"/>
  <c r="G15" i="78"/>
  <c r="F15" i="78"/>
  <c r="E31" i="78" s="1"/>
  <c r="C15" i="78"/>
  <c r="E15" i="78" s="1"/>
  <c r="B15" i="78"/>
  <c r="G9" i="78"/>
  <c r="F9" i="78"/>
  <c r="E9" i="78"/>
  <c r="H18" i="78" s="1"/>
  <c r="D9" i="78"/>
  <c r="F18" i="78" s="1"/>
  <c r="E34" i="78" s="1"/>
  <c r="C9" i="78"/>
  <c r="C34" i="78" s="1"/>
  <c r="G8" i="78"/>
  <c r="B8" i="78"/>
  <c r="G7" i="78"/>
  <c r="B7" i="78"/>
  <c r="G6" i="78"/>
  <c r="B6" i="78"/>
  <c r="E33" i="77"/>
  <c r="D33" i="77"/>
  <c r="C33" i="77"/>
  <c r="E32" i="77"/>
  <c r="D32" i="77"/>
  <c r="C32" i="77"/>
  <c r="E31" i="77"/>
  <c r="D31" i="77"/>
  <c r="C31" i="77"/>
  <c r="G26" i="77"/>
  <c r="D26" i="77"/>
  <c r="C26" i="77"/>
  <c r="E26" i="77" s="1"/>
  <c r="F25" i="77"/>
  <c r="H25" i="77" s="1"/>
  <c r="E25" i="77"/>
  <c r="F24" i="77"/>
  <c r="H24" i="77" s="1"/>
  <c r="E24" i="77"/>
  <c r="F23" i="77"/>
  <c r="H23" i="77" s="1"/>
  <c r="E23" i="77"/>
  <c r="B23" i="77"/>
  <c r="B31" i="77" s="1"/>
  <c r="I18" i="77"/>
  <c r="D18" i="77"/>
  <c r="E18" i="77" s="1"/>
  <c r="H17" i="77"/>
  <c r="J17" i="77" s="1"/>
  <c r="F17" i="77"/>
  <c r="C17" i="77"/>
  <c r="E17" i="77" s="1"/>
  <c r="G17" i="77" s="1"/>
  <c r="B17" i="77"/>
  <c r="B25" i="77" s="1"/>
  <c r="B33" i="77" s="1"/>
  <c r="H16" i="77"/>
  <c r="J16" i="77" s="1"/>
  <c r="F16" i="77"/>
  <c r="C16" i="77"/>
  <c r="C18" i="77" s="1"/>
  <c r="B16" i="77"/>
  <c r="B24" i="77" s="1"/>
  <c r="B32" i="77" s="1"/>
  <c r="H15" i="77"/>
  <c r="J15" i="77" s="1"/>
  <c r="F15" i="77"/>
  <c r="F18" i="77" s="1"/>
  <c r="C15" i="77"/>
  <c r="E15" i="77" s="1"/>
  <c r="G15" i="77" s="1"/>
  <c r="B15" i="77"/>
  <c r="F9" i="77"/>
  <c r="G9" i="77" s="1"/>
  <c r="E9" i="77"/>
  <c r="H18" i="77" s="1"/>
  <c r="D9" i="77"/>
  <c r="E34" i="77" s="1"/>
  <c r="C9" i="77"/>
  <c r="C34" i="77" s="1"/>
  <c r="G8" i="77"/>
  <c r="G7" i="77"/>
  <c r="G6" i="77"/>
  <c r="G9" i="80" l="1"/>
  <c r="F26" i="80"/>
  <c r="H26" i="80" s="1"/>
  <c r="D34" i="80"/>
  <c r="J18" i="80"/>
  <c r="F34" i="80" s="1"/>
  <c r="C18" i="80"/>
  <c r="E18" i="80"/>
  <c r="F26" i="79"/>
  <c r="H26" i="79" s="1"/>
  <c r="E18" i="79"/>
  <c r="C34" i="79"/>
  <c r="D34" i="79"/>
  <c r="F26" i="78"/>
  <c r="H26" i="78" s="1"/>
  <c r="C18" i="78"/>
  <c r="E18" i="78" s="1"/>
  <c r="J18" i="77"/>
  <c r="F34" i="77" s="1"/>
  <c r="F26" i="77"/>
  <c r="H26" i="77" s="1"/>
  <c r="E16" i="77"/>
  <c r="G16" i="77" s="1"/>
  <c r="G18" i="77" s="1"/>
  <c r="D34" i="77"/>
  <c r="H10" i="58"/>
  <c r="H11" i="58"/>
  <c r="H12" i="58"/>
  <c r="H13" i="58"/>
  <c r="H14" i="58"/>
  <c r="H15" i="58"/>
  <c r="H16" i="58"/>
  <c r="H17" i="58"/>
  <c r="H18" i="58"/>
  <c r="H19" i="58"/>
  <c r="H20" i="58"/>
  <c r="H21" i="58"/>
  <c r="H22" i="58"/>
  <c r="H23" i="58"/>
  <c r="H24" i="58"/>
  <c r="H25" i="58"/>
  <c r="H26" i="58"/>
  <c r="H27" i="58"/>
  <c r="H28" i="58"/>
  <c r="H29" i="58"/>
  <c r="H30" i="58"/>
  <c r="H31" i="58"/>
  <c r="H32" i="58"/>
  <c r="H33" i="58"/>
  <c r="H34" i="58"/>
  <c r="H35" i="58"/>
  <c r="H36" i="58"/>
  <c r="H37" i="58"/>
  <c r="H38" i="58"/>
  <c r="H39" i="58"/>
  <c r="H40" i="58"/>
  <c r="H41" i="58"/>
  <c r="H42" i="58"/>
  <c r="H43" i="58"/>
  <c r="H9" i="58"/>
  <c r="G10" i="58"/>
  <c r="G11" i="58"/>
  <c r="G12" i="58"/>
  <c r="G13" i="58"/>
  <c r="G14" i="58"/>
  <c r="G15" i="58"/>
  <c r="G16" i="58"/>
  <c r="G17" i="58"/>
  <c r="G18" i="58"/>
  <c r="G19" i="58"/>
  <c r="G20" i="58"/>
  <c r="G21" i="58"/>
  <c r="G22" i="58"/>
  <c r="G23" i="58"/>
  <c r="G24" i="58"/>
  <c r="G25" i="58"/>
  <c r="G26" i="58"/>
  <c r="G27" i="58"/>
  <c r="G28" i="58"/>
  <c r="G29" i="58"/>
  <c r="G30" i="58"/>
  <c r="G31" i="58"/>
  <c r="G32" i="58"/>
  <c r="G33" i="58"/>
  <c r="G34" i="58"/>
  <c r="G35" i="58"/>
  <c r="G36" i="58"/>
  <c r="G37" i="58"/>
  <c r="G38" i="58"/>
  <c r="G39" i="58"/>
  <c r="G40" i="58"/>
  <c r="G41" i="58"/>
  <c r="G42" i="58"/>
  <c r="G43" i="58"/>
  <c r="G9" i="58"/>
  <c r="D10" i="58"/>
  <c r="D11" i="58"/>
  <c r="D12" i="58"/>
  <c r="D13" i="58"/>
  <c r="D14" i="58"/>
  <c r="D15" i="58"/>
  <c r="D16" i="58"/>
  <c r="D17" i="58"/>
  <c r="D18" i="58"/>
  <c r="D19" i="58"/>
  <c r="D20" i="58"/>
  <c r="D21" i="58"/>
  <c r="D22" i="58"/>
  <c r="D23" i="58"/>
  <c r="D24" i="58"/>
  <c r="D25" i="58"/>
  <c r="D26" i="58"/>
  <c r="D27" i="58"/>
  <c r="D28" i="58"/>
  <c r="D29" i="58"/>
  <c r="D30" i="58"/>
  <c r="D31" i="58"/>
  <c r="D32" i="58"/>
  <c r="D33" i="58"/>
  <c r="D34" i="58"/>
  <c r="D35" i="58"/>
  <c r="D36" i="58"/>
  <c r="D37" i="58"/>
  <c r="D38" i="58"/>
  <c r="D39" i="58"/>
  <c r="D40" i="58"/>
  <c r="D41" i="58"/>
  <c r="D42" i="58"/>
  <c r="D43" i="58"/>
  <c r="D9" i="58"/>
  <c r="C12" i="43" l="1"/>
  <c r="D12" i="43"/>
  <c r="E12" i="43"/>
  <c r="F12" i="43"/>
  <c r="D8" i="28" l="1"/>
  <c r="F8" i="28" s="1"/>
  <c r="F44" i="58" l="1"/>
  <c r="E44" i="58"/>
  <c r="G44" i="58" s="1"/>
  <c r="C44" i="58"/>
  <c r="B44" i="58"/>
  <c r="H12" i="43"/>
  <c r="I12" i="43"/>
  <c r="J12" i="43"/>
  <c r="K12" i="43"/>
  <c r="L12" i="43"/>
  <c r="G12" i="43"/>
  <c r="D44" i="58" l="1"/>
  <c r="H44" i="58" s="1"/>
  <c r="D6" i="10" l="1"/>
  <c r="D7" i="10" s="1"/>
  <c r="C7" i="10"/>
  <c r="E7" i="10"/>
  <c r="B7" i="10"/>
  <c r="F6" i="10" l="1"/>
  <c r="F7" i="10" s="1"/>
  <c r="D7" i="28" l="1"/>
  <c r="F7" i="28" s="1"/>
  <c r="D6" i="28"/>
  <c r="F6" i="28" s="1"/>
  <c r="B9" i="28"/>
  <c r="E9" i="28" l="1"/>
  <c r="C9" i="28"/>
  <c r="D9" i="28" s="1"/>
  <c r="F9" i="28" l="1"/>
</calcChain>
</file>

<file path=xl/sharedStrings.xml><?xml version="1.0" encoding="utf-8"?>
<sst xmlns="http://schemas.openxmlformats.org/spreadsheetml/2006/main" count="536" uniqueCount="300">
  <si>
    <t>Likely number of consumers influenced</t>
  </si>
  <si>
    <t>Internet</t>
  </si>
  <si>
    <t>Sr. No.</t>
  </si>
  <si>
    <t>FH</t>
  </si>
  <si>
    <t>NFH</t>
  </si>
  <si>
    <t>FA</t>
  </si>
  <si>
    <t>Departmental</t>
  </si>
  <si>
    <t>TOTAL</t>
  </si>
  <si>
    <t>G</t>
  </si>
  <si>
    <t>H</t>
  </si>
  <si>
    <t>Classification</t>
  </si>
  <si>
    <t>Total complaints</t>
  </si>
  <si>
    <t>No.of complaints redressed during the month</t>
  </si>
  <si>
    <t>Beyond stipulated time</t>
  </si>
  <si>
    <t>Within stipulated time</t>
  </si>
  <si>
    <t>Balance complaints to be redressed (4) - (9)</t>
  </si>
  <si>
    <t>Performa SoP 003 B:</t>
  </si>
  <si>
    <t>Performa SoP 004</t>
  </si>
  <si>
    <t>Month</t>
  </si>
  <si>
    <t>% failure rate of Distribution transformer</t>
  </si>
  <si>
    <t>A</t>
  </si>
  <si>
    <t>B</t>
  </si>
  <si>
    <t>C=A+B</t>
  </si>
  <si>
    <t>D</t>
  </si>
  <si>
    <t>Consumer Category</t>
  </si>
  <si>
    <t>Total No. of defective / faulty meter</t>
  </si>
  <si>
    <t>No. of faulty Meters repaired and replaced</t>
  </si>
  <si>
    <t>3=2+1</t>
  </si>
  <si>
    <t>5=3-4</t>
  </si>
  <si>
    <t>Single Phase</t>
  </si>
  <si>
    <t>Three Phase</t>
  </si>
  <si>
    <t>Performa SoP 016 : Compensation details</t>
  </si>
  <si>
    <t>Uttar Gujarat Vij Company Ltd ,Mehsana</t>
  </si>
  <si>
    <t xml:space="preserve">COMPENSATION DETAILS   </t>
  </si>
  <si>
    <t>Sabarmati</t>
  </si>
  <si>
    <t>Mehsana</t>
  </si>
  <si>
    <t>Palanpur</t>
  </si>
  <si>
    <t>Himatnagar</t>
  </si>
  <si>
    <t>Display board of SOP at circle, Division &amp; S/Dn</t>
  </si>
  <si>
    <t xml:space="preserve">Display board of Name of information officers under RTI Act 2005 at Circle,Division,Sub- division offices.   </t>
  </si>
  <si>
    <t xml:space="preserve">Advertisement through Daily News papers </t>
  </si>
  <si>
    <t xml:space="preserve">Pamphlets distributed among public </t>
  </si>
  <si>
    <t xml:space="preserve">Advertisement through slide in TV / Banners </t>
  </si>
  <si>
    <t>Notice Board</t>
  </si>
  <si>
    <t>Verbal &amp; Notice Board at  CCC</t>
  </si>
  <si>
    <t>Daily News papers</t>
  </si>
  <si>
    <t>T V Channels</t>
  </si>
  <si>
    <t>Energy Bill</t>
  </si>
  <si>
    <t>Total</t>
  </si>
  <si>
    <t>Sr.
No</t>
  </si>
  <si>
    <t>5 = 3 * 4</t>
  </si>
  <si>
    <t>Performa No.</t>
  </si>
  <si>
    <t>Particulars</t>
  </si>
  <si>
    <t>Remarks/Report</t>
  </si>
  <si>
    <t>SoP 001</t>
  </si>
  <si>
    <t>Fatal &amp; Non Fatal Accident Report</t>
  </si>
  <si>
    <t>SoP 003</t>
  </si>
  <si>
    <t>SoP 004</t>
  </si>
  <si>
    <t>SoP 005</t>
  </si>
  <si>
    <t>Failure of Distribution Transformer.</t>
  </si>
  <si>
    <t>System Average Interruption Frequency Index (SAIFI)</t>
  </si>
  <si>
    <t>Momentary Average Interruption Frequency Index (MAIFI)</t>
  </si>
  <si>
    <t>SoP 012</t>
  </si>
  <si>
    <t>SoP 013</t>
  </si>
  <si>
    <t xml:space="preserve">Meter Faults  </t>
  </si>
  <si>
    <t>SoP 015</t>
  </si>
  <si>
    <t>SoP 016</t>
  </si>
  <si>
    <t>Complaints received during the Year</t>
  </si>
  <si>
    <t xml:space="preserve">Consumer care centers at various  places </t>
  </si>
  <si>
    <t>Pamphlets</t>
  </si>
  <si>
    <t>Through Regular Energy Bills</t>
  </si>
  <si>
    <t>Others</t>
  </si>
  <si>
    <t xml:space="preserve">CD </t>
  </si>
  <si>
    <t>8=7/6</t>
  </si>
  <si>
    <r>
      <t>APPENDIX - B</t>
    </r>
    <r>
      <rPr>
        <b/>
        <sz val="13"/>
        <rFont val="Arial"/>
        <family val="2"/>
      </rPr>
      <t xml:space="preserve"> </t>
    </r>
  </si>
  <si>
    <t>Ordinary case, which requires no augmentation</t>
  </si>
  <si>
    <t>Billing on average basis for more than two bills</t>
  </si>
  <si>
    <t>Loose Wires</t>
  </si>
  <si>
    <t>Inadequate ground clearance</t>
  </si>
  <si>
    <t>For current bills where no additional information is required</t>
  </si>
  <si>
    <t>Where additional information relating to correctness of reading etc. is required</t>
  </si>
  <si>
    <t>Modification in connected load</t>
  </si>
  <si>
    <t>Refund of amount due in regard to temporary connection</t>
  </si>
  <si>
    <t>Performa - SoP 001 : Fatal and Non-fatal Accident report</t>
  </si>
  <si>
    <t>I</t>
  </si>
  <si>
    <t>REGISTER FOR COMPILING THE COMPLAINTS CLASSIFICATION WISE</t>
  </si>
  <si>
    <t>Actions or steps carried out by UGVCL towards public awareness in the quarter</t>
  </si>
  <si>
    <t>Uttar Gujarat Vij Company Limited</t>
  </si>
  <si>
    <t>Register for compiling the complaints classification wise</t>
  </si>
  <si>
    <t xml:space="preserve"> On Web site of Uttar Gujarat Vij Company Limited    </t>
  </si>
  <si>
    <t xml:space="preserve">Total number of Distribution transformers </t>
  </si>
  <si>
    <t>Name of Circle</t>
  </si>
  <si>
    <t>Outside</t>
  </si>
  <si>
    <t>Cumulative since the first quarter of the current FY</t>
  </si>
  <si>
    <t>Request for reconnection/ consumer wanting disconnection</t>
  </si>
  <si>
    <t>J</t>
  </si>
  <si>
    <t>Street Light complaint</t>
  </si>
  <si>
    <t>Loose connections at meter, MCB or service line or from pole</t>
  </si>
  <si>
    <t>Interruption due to line breakdown</t>
  </si>
  <si>
    <t>No power complaint on account of blowing of HT/ DropOut (DO)/ LT fuse</t>
  </si>
  <si>
    <t>Interruption due to failure of transformer or distribution transformer MCB</t>
  </si>
  <si>
    <t>Load shedding/ schedule outages</t>
  </si>
  <si>
    <t>A(I)</t>
  </si>
  <si>
    <t>A(II)</t>
  </si>
  <si>
    <t>A(III)</t>
  </si>
  <si>
    <t>A(IV)</t>
  </si>
  <si>
    <t>A(V)</t>
  </si>
  <si>
    <t>B(I)</t>
  </si>
  <si>
    <t>Where augmentation is required</t>
  </si>
  <si>
    <t>B(II)</t>
  </si>
  <si>
    <t>B(III)</t>
  </si>
  <si>
    <t>Harmonics related issue</t>
  </si>
  <si>
    <t>B(IV)</t>
  </si>
  <si>
    <t>Neutral voltage related issue</t>
  </si>
  <si>
    <t>B(V)</t>
  </si>
  <si>
    <t>Voltage variations related issue</t>
  </si>
  <si>
    <t>C(I)</t>
  </si>
  <si>
    <t>Stopped/Defective Meters.</t>
  </si>
  <si>
    <t>Meter accuracy test (Fast/ Slow)</t>
  </si>
  <si>
    <t>Burnt Meter</t>
  </si>
  <si>
    <t>Stolen Meter</t>
  </si>
  <si>
    <t>Meter boxes/ metering system</t>
  </si>
  <si>
    <t>C(II)</t>
  </si>
  <si>
    <t>C(III)</t>
  </si>
  <si>
    <t>C(IV)</t>
  </si>
  <si>
    <t>C(V)</t>
  </si>
  <si>
    <t>C(VI)</t>
  </si>
  <si>
    <t>D(I)</t>
  </si>
  <si>
    <t>D(II)</t>
  </si>
  <si>
    <t>E(I)</t>
  </si>
  <si>
    <t>Final bill for vacation of premises/ change of occupancy</t>
  </si>
  <si>
    <t>Change of Tariff</t>
  </si>
  <si>
    <t>E(II)</t>
  </si>
  <si>
    <t>E(III)</t>
  </si>
  <si>
    <t>E(IV)</t>
  </si>
  <si>
    <t>F(I)</t>
  </si>
  <si>
    <t>F(II)</t>
  </si>
  <si>
    <t>F(III)</t>
  </si>
  <si>
    <t>F(IV)</t>
  </si>
  <si>
    <t>F(V)</t>
  </si>
  <si>
    <t>F(VI)</t>
  </si>
  <si>
    <t>F(VII)</t>
  </si>
  <si>
    <t>F(VIII)</t>
  </si>
  <si>
    <t>F(IX)</t>
  </si>
  <si>
    <t>Where extension of LT line up to 150 Metre is required</t>
  </si>
  <si>
    <t>Where extension of LT line of more than 150 Metre and/or augmentation of distribution transformer is required</t>
  </si>
  <si>
    <t>Where erection of new distribution transformer is required</t>
  </si>
  <si>
    <t>Where erection of new HT line and distribution transformer is required and/ or existing HT line network is required to be augmented</t>
  </si>
  <si>
    <t>Where EHT level line and/ or Sub-station is required to be erected and/ or augmented</t>
  </si>
  <si>
    <t>Name change/reconnection/ change of category</t>
  </si>
  <si>
    <t>In case connection is denied after payment against demand note</t>
  </si>
  <si>
    <t>Transfer of connection</t>
  </si>
  <si>
    <t>Classification of complaints</t>
  </si>
  <si>
    <t>Details about the media</t>
  </si>
  <si>
    <t>Performa SoP 005 : Failure of Distribution Transformer.</t>
  </si>
  <si>
    <t xml:space="preserve">No. of existing Distribution transformer at the start of the Quarter    </t>
  </si>
  <si>
    <t xml:space="preserve">No.of Distribution transformers added during the Quarter    </t>
  </si>
  <si>
    <t xml:space="preserve">Total number of Distribution transformer failed during the Quarter    </t>
  </si>
  <si>
    <t>E = (D) * 100/C</t>
  </si>
  <si>
    <t>SoP 010 - A : System Average Interruption Frequency Index (SAIFI) for AG. Dominant Category</t>
  </si>
  <si>
    <t>SoP 011 : System Average Interruption Duration Index (SAIDI) for AG. Dominant category</t>
  </si>
  <si>
    <t>SoP 012 : Momentary Average Interruption Frequency Index (MAIFI) for AG. Dominant category</t>
  </si>
  <si>
    <t>Number of
Sustained
Interruptions
during the
Reporting Period
= Ai</t>
  </si>
  <si>
    <t>Total number
of Customers
Served for the
Areas = Nt</t>
  </si>
  <si>
    <t>SAIFI
= Σ (Ai
x Ni) /
Nt</t>
  </si>
  <si>
    <t>Number of
Interrupted
Customers for
Sustained
Interruption events
during the Reporting
Period = Ni</t>
  </si>
  <si>
    <t>6 = Σ (3 x 4)</t>
  </si>
  <si>
    <t>7 = 6 / 5</t>
  </si>
  <si>
    <t>Number of
Sustained
Interruptions
during the
Reporting
Period = Ai</t>
  </si>
  <si>
    <t>Total
Outage
Duration</t>
  </si>
  <si>
    <t>Restoration
time for each
Interruption
Event = Ri</t>
  </si>
  <si>
    <t>Number of
Interrupted
Customers
for Sustained
Interruption
events during
the Reporting
Period = Ni</t>
  </si>
  <si>
    <t>Total
Customer
Interruption
Duration =
Ri x Ni</t>
  </si>
  <si>
    <t>Total
Number of
Customers
Served for
the Areas =
Nt</t>
  </si>
  <si>
    <t>Cumulative
Customer
Interruptions
Duration = Σ
(Ri x Ni)</t>
  </si>
  <si>
    <t>SAIDI
=
Σ (Ri
x Ni)
/ Nt</t>
  </si>
  <si>
    <t>Nos</t>
  </si>
  <si>
    <t>Hr : Min</t>
  </si>
  <si>
    <t>5 = 4 / 3</t>
  </si>
  <si>
    <t>7 = 5 * 6</t>
  </si>
  <si>
    <t>9 =
Σ (5 x 6)</t>
  </si>
  <si>
    <t>10 =
9 / 8</t>
  </si>
  <si>
    <t>Total Number
of
Momentary
interruptions
= Imi</t>
  </si>
  <si>
    <t>Total Number
of Consumers
affected due
to
Momentary
Interruption
Events during
the Reporting
Period = Nmi</t>
  </si>
  <si>
    <t>Number of
Customer
Momentary
Interruptions
= IMi * Nmi</t>
  </si>
  <si>
    <t>Cumulative Momentary
Customer Interruptions =
Σ (Imi x Nmi)</t>
  </si>
  <si>
    <t>MAIFI =
Σ (IMi x Nmi)/
Nt</t>
  </si>
  <si>
    <t>7 = Σ (3 x 4)</t>
  </si>
  <si>
    <t>SoP 010 - A : System Average Interruption Frequency Index (SAIFI) for JGY Dominant Category</t>
  </si>
  <si>
    <t>SoP 011 : System Average Interruption Duration Index (SAIDI) for JGY Dominant category</t>
  </si>
  <si>
    <t>SoP 012 : Momentary Average Interruption Frequency Index (MAIFI) for JGY Dominant category</t>
  </si>
  <si>
    <t>SoP 010 - A : System Average Interruption Frequency Index (SAIFI) for other than Ag &amp; JGY Dominant Category</t>
  </si>
  <si>
    <t>SoP 011 : System Average Interruption Duration Index (SAIDI) for other than Ag &amp; JGY Dominant category</t>
  </si>
  <si>
    <t>SoP 012 : Momentary Average Interruption Frequency Index (MAIFI) for other than Ag &amp; JGY Dominant category</t>
  </si>
  <si>
    <t>SoP 010 - A : System Average Interruption Frequency Index (SAIFI) for Overall Dominant Category</t>
  </si>
  <si>
    <t>SoP 011 : System Average Interruption Duration Index (SAIDI) for Overall Dominant category</t>
  </si>
  <si>
    <t>SoP 012 : Momentary Average Interruption Frequency Index (MAIFI) for Overall Dominant category</t>
  </si>
  <si>
    <t>Total
Number of
Sustained
Interruptions
during the
Reporting
Period =
Σ Ai</t>
  </si>
  <si>
    <t>Total
Restoration time
for Interruption
Events =
Σ Ri</t>
  </si>
  <si>
    <t>Total Number of
Interrupted
Customers for
Sustained
Interruption
events during
the Reporting
Period = Σni</t>
  </si>
  <si>
    <t>CAIDI=Σ (Ri x Ni) / Σ (Ai x Ni)
= SAIDI/ SAIFI</t>
  </si>
  <si>
    <t>SoP 013 – : Customer Average Interruption Duration Index (CAIDI) for AG. Dominant category</t>
  </si>
  <si>
    <t>6 = (4 x 5) / (3 x 5)</t>
  </si>
  <si>
    <t>SoP 013 – : Customer Average Interruption Duration Index (CAIDI) for JGY Dominant category</t>
  </si>
  <si>
    <t>SoP 013 – : Customer Average Interruption Duration Index (CAIDI) for other than AG &amp; JGY Dominant category</t>
  </si>
  <si>
    <t>SoP 013 – : Customer Average Interruption Duration Index (CAIDI) for Overall category</t>
  </si>
  <si>
    <t xml:space="preserve">Performa SoP 015 : Meter faults  </t>
  </si>
  <si>
    <t>HT</t>
  </si>
  <si>
    <t>No. of faulty meters at the start of the  Quarter</t>
  </si>
  <si>
    <t>No. of faulty meters added during the Quarter</t>
  </si>
  <si>
    <t>No. of faulty meters pending at the end of the Quarter</t>
  </si>
  <si>
    <t>Service Area</t>
  </si>
  <si>
    <t>Compensation payable to consumer for the period of default in case of violation of standard</t>
  </si>
  <si>
    <t>Claimed</t>
  </si>
  <si>
    <t>Payable</t>
  </si>
  <si>
    <t>No. of cases</t>
  </si>
  <si>
    <t>Amount (Rs.)</t>
  </si>
  <si>
    <t>No. of cases in which compensation is payable</t>
  </si>
  <si>
    <t>Amount payable (Rs.)</t>
  </si>
  <si>
    <t>Amount paid (Rs.)</t>
  </si>
  <si>
    <t>Registration of complaint and intimation of Unique complaint Number to the Complainant</t>
  </si>
  <si>
    <t>Rs. 50/- for each default</t>
  </si>
  <si>
    <t>Issuance of Demand Note for New Connection, Load Enhancement, Shifting of connection at other premises, Conversion of Service, Temporary Supply, Shifting of Service Connection in exiting premises, Deviation of line and Shifting of equipments</t>
  </si>
  <si>
    <t>Rs. 50 for each day of default.</t>
  </si>
  <si>
    <t>New Connection, Load Enhancement, Shifting of connection at other premises and Conversion of Service where no Network erection and/or augmentation is required.</t>
  </si>
  <si>
    <t>New Connection, Load Enhancement, Shifting of connection at other premises and Conversion of Service where Network erection and/or augmentation is required.</t>
  </si>
  <si>
    <t>Release of temporary supply</t>
  </si>
  <si>
    <t>Shifting of meter/services in the existing premises</t>
  </si>
  <si>
    <t>Shifting of LT/HT lines</t>
  </si>
  <si>
    <t>Shifting of Transformer structures</t>
  </si>
  <si>
    <t>Settlement of amount for refunding of excess amount after completion of work.</t>
  </si>
  <si>
    <t>Transfer of Service Connection with respect to change of name or change of ownership</t>
  </si>
  <si>
    <t>Application from consumer requesting Change in Tariff Class/Category.</t>
  </si>
  <si>
    <t>Complaint Related to Billing</t>
  </si>
  <si>
    <t>Replacement of Meter</t>
  </si>
  <si>
    <t>Rs. 25/- for each day of default subject to maximum of Rs. 1500/- for LT connections and Rs. 250/- for each day of default subject to maximum of Rs. 2500/- for HT connections.</t>
  </si>
  <si>
    <t>Reconnection of Supply</t>
  </si>
  <si>
    <t>Rs. 25/- for each six hours (or part thereof) of delay in restoration of supply subject to maximum Rs. 500/- for LT connection and Rs. 50/- for each six hours (or part thereof) of delay in restoration of supply subject to maximum Rs. 1000/- for HT connection.</t>
  </si>
  <si>
    <t>More than 2 interruptions in a day to the consumer for the reasons not attributable to the nature of fault as mentioned in Clause 8.4 of these Regulations.</t>
  </si>
  <si>
    <t>Failure to restore power supply in case of blowing of fuse of LT side distribution transformer, at consumer premises, trouble of MCB of distribution transformer, loose connection at pole, MCB or meter, etc.</t>
  </si>
  <si>
    <t>Rs. 50/- per hour per Consumer for the first two hours of default. Thereafter Rs. 100/- per hour per Consumer subject to maximum of Rs. 500/- per day for LT consumer and maximum of Rs. 2000/- per day for HT consumer.</t>
  </si>
  <si>
    <t>Failure to restore power supply in case of blowing of HT side fuse of distribution transformer</t>
  </si>
  <si>
    <t>Failure to restore power supply in case of HT and LT line fault</t>
  </si>
  <si>
    <t>Failure to restore power supply in case of Distribution transformer failure</t>
  </si>
  <si>
    <t>Failure to restore power supply in case of failure of underground service or underground HT/LT cable</t>
  </si>
  <si>
    <t>Scheduled Power Outage</t>
  </si>
  <si>
    <t>Rs. 50/- per hour per Consumer for the first two hours of default. Thereafter Rs. 100/- per hour per Consumer</t>
  </si>
  <si>
    <t>Site Visit and Intimation to the Consumer about likely time to resolve the complaint related to voltage fluctuation.</t>
  </si>
  <si>
    <t>Rs. 200/- for each instance for each complaint.</t>
  </si>
  <si>
    <t>Complaint of Neutral Voltage</t>
  </si>
  <si>
    <t>Rs. 250/- for each complaint</t>
  </si>
  <si>
    <t>Complaint regarding Voltage variations at the point of commencement of supply.</t>
  </si>
  <si>
    <t>Rs. 25/- for each day of default subject to maximum of Rs. 500/-</t>
  </si>
  <si>
    <t>Performa SoP 017: Individual Complaint where Compensation has been paid</t>
  </si>
  <si>
    <t>Complaint No.</t>
  </si>
  <si>
    <t>Consumer No. and Name and Address of the Consumer</t>
  </si>
  <si>
    <t>Nature of Complaint</t>
  </si>
  <si>
    <t>Reference Standard of Performance</t>
  </si>
  <si>
    <t>Amount of compensation (Rs.)</t>
  </si>
  <si>
    <t>Whether Compensation paid automatically or Consumer has to approach CGRF to get compensation</t>
  </si>
  <si>
    <t>Whether CGRF has upheld demand of Consumer of Compensation and if Yes, date of order of CGRF and date of compensation paid</t>
  </si>
  <si>
    <t xml:space="preserve">Sr.
No.
</t>
  </si>
  <si>
    <t>Performa SoP 018: Unauthorised Use of electricity</t>
  </si>
  <si>
    <t>No. of cases booked</t>
  </si>
  <si>
    <t>No. of cases where UUE is established by the Licensee</t>
  </si>
  <si>
    <t>No. of cases where appeal filed by the consumer before the Appellate Authority</t>
  </si>
  <si>
    <t>No. of cases decided by the Appellate Authority in favour of the Licensee</t>
  </si>
  <si>
    <t>No. of cases decided by the Appellate Authority in favour of the consumer</t>
  </si>
  <si>
    <t xml:space="preserve">SoP 019: Theft of electricity </t>
  </si>
  <si>
    <t>No. of complaints filed by the Licensee in Police Station</t>
  </si>
  <si>
    <t>No. of cases in which judgment delivered by the Special Court</t>
  </si>
  <si>
    <t>No. of cases decided by the Special Court in favour of Licensee</t>
  </si>
  <si>
    <t>No. of cases decided by the Special Court in favour of Consumer</t>
  </si>
  <si>
    <t>Pending complaints of previous Year</t>
  </si>
  <si>
    <t xml:space="preserve">Total </t>
  </si>
  <si>
    <t>8 = 7 - 4</t>
  </si>
  <si>
    <t>7 = 5 + 6</t>
  </si>
  <si>
    <t>4 = 2 + 3</t>
  </si>
  <si>
    <t>Rs. 25/- for each interruption subject to maximum Rs. 500/- for LT connection and Rs. 50/- for each interruption subject to maximum Rs.1000/- for HT connection.</t>
  </si>
  <si>
    <t xml:space="preserve">Date of filing Complaint/ Automatic Compensation
</t>
  </si>
  <si>
    <t>SoP 010 - A</t>
  </si>
  <si>
    <t>SoP 011</t>
  </si>
  <si>
    <t xml:space="preserve">Customer Average Interruption Duration Index (CAIDI) </t>
  </si>
  <si>
    <t xml:space="preserve">Compensation Details </t>
  </si>
  <si>
    <t>SoP 017</t>
  </si>
  <si>
    <t>Individual Complaint where Compensation has been paid</t>
  </si>
  <si>
    <t>SoP 018</t>
  </si>
  <si>
    <t>Unauthorised Use of electricity</t>
  </si>
  <si>
    <t>SoP 019</t>
  </si>
  <si>
    <t>Theft of electricity</t>
  </si>
  <si>
    <t>Actions or steps carried out by UGVCL towards public awareness in the year</t>
  </si>
  <si>
    <t>Total Number of
Interrupted Customers
for Sustained
Interruption events
during the Reporting
Period = Σ (Ai x Ni)</t>
  </si>
  <si>
    <t>No.of accidents during the quarter</t>
  </si>
  <si>
    <t>System Average Interruption Duration  Index (SAIDI)</t>
  </si>
  <si>
    <t>Nil</t>
  </si>
  <si>
    <t>Performas for FY 2025-26</t>
  </si>
  <si>
    <t>Qtrly FY 2025-26</t>
  </si>
  <si>
    <t>YEAR 2025-26 (Apr.-25 to June-25)</t>
  </si>
  <si>
    <t>Year 2025-26 (Apr.-25 to June-25)</t>
  </si>
  <si>
    <t>Year 2025-26 (Apr.- 25 to June-25)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</si>
</sst>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quot;$&quot;* #,##0.00_);_(&quot;$&quot;* \(#,##0.00\);_(&quot;$&quot;* &quot;-&quot;??_);_(@_)"/>
    <numFmt numFmtId="165" formatCode="[h]:mm"/>
    <numFmt numFmtId="166" formatCode="\$#,##0_);&quot;($&quot;#,##0\)"/>
    <numFmt numFmtId="167" formatCode="\$#,##0.00;[Red]&quot;-$&quot;#,##0.00"/>
    <numFmt numFmtId="168" formatCode="_ * #,##0_ ;_ * \-#,##0_ ;_ * \-_ ;_ @_ "/>
    <numFmt numFmtId="169" formatCode="_ * #,##0.00_ ;_ * \-#,##0.00_ ;_ * \-??_ ;_ @_ "/>
    <numFmt numFmtId="170" formatCode="_-* #,##0.00&quot; €&quot;_-;\-* #,##0.00&quot; €&quot;_-;_-* \-??&quot; €&quot;_-;_-@_-"/>
    <numFmt numFmtId="171" formatCode="_-* #,##0\ _F_-;\-* #,##0\ _F_-;_-* &quot;- &quot;_F_-;_-@_-"/>
    <numFmt numFmtId="172" formatCode="_-* #,##0.00\ _F_-;\-* #,##0.00\ _F_-;_-* \-??\ _F_-;_-@_-"/>
    <numFmt numFmtId="173" formatCode="#,##0.00000000;[Red]\-#,##0.00000000"/>
    <numFmt numFmtId="174" formatCode="_ &quot;Fr. &quot;* #,##0_ ;_ &quot;Fr. &quot;* \-#,##0_ ;_ &quot;Fr. &quot;* \-_ ;_ @_ "/>
    <numFmt numFmtId="175" formatCode="_ &quot;Fr. &quot;* #,##0.00_ ;_ &quot;Fr. &quot;* \-#,##0.00_ ;_ &quot;Fr. &quot;* \-??_ ;_ @_ "/>
    <numFmt numFmtId="176" formatCode="_-\$* #,##0_-;&quot;-$&quot;* #,##0_-;_-\$* \-_-;_-@_-"/>
    <numFmt numFmtId="177" formatCode="_-\$* #,##0.00_-;&quot;-$&quot;* #,##0.00_-;_-\$* \-??_-;_-@_-"/>
    <numFmt numFmtId="178" formatCode="\\#,##0.00;[Red]&quot;\-&quot;#,##0.00"/>
    <numFmt numFmtId="179" formatCode="\\#,##0;[Red]&quot;\-&quot;#,##0"/>
  </numFmts>
  <fonts count="6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sz val="8"/>
      <name val="Arial"/>
      <family val="2"/>
    </font>
    <font>
      <b/>
      <sz val="11"/>
      <name val="Arial"/>
      <family val="2"/>
    </font>
    <font>
      <b/>
      <sz val="12"/>
      <name val="Arial"/>
      <family val="2"/>
    </font>
    <font>
      <b/>
      <sz val="16"/>
      <name val="Arial"/>
      <family val="2"/>
    </font>
    <font>
      <b/>
      <u/>
      <sz val="11"/>
      <name val="Arial"/>
      <family val="2"/>
    </font>
    <font>
      <b/>
      <u/>
      <sz val="12"/>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u/>
      <sz val="10"/>
      <name val="Arial"/>
      <family val="2"/>
    </font>
    <font>
      <sz val="12"/>
      <name val="Arial"/>
      <family val="2"/>
    </font>
    <font>
      <b/>
      <sz val="14"/>
      <name val="Arial"/>
      <family val="2"/>
    </font>
    <font>
      <sz val="10"/>
      <name val="Arial"/>
      <family val="2"/>
    </font>
    <font>
      <sz val="11"/>
      <name val="‚l‚r ‚oƒSƒVƒbƒN"/>
      <family val="3"/>
      <charset val="128"/>
    </font>
    <font>
      <sz val="7"/>
      <name val="Helv"/>
    </font>
    <font>
      <b/>
      <sz val="10"/>
      <name val="MS Sans Serif"/>
      <family val="2"/>
    </font>
    <font>
      <sz val="12"/>
      <name val="¹UAAA¼"/>
      <family val="3"/>
      <charset val="129"/>
    </font>
    <font>
      <sz val="10"/>
      <name val="Courier New"/>
      <family val="3"/>
    </font>
    <font>
      <sz val="7"/>
      <color indexed="10"/>
      <name val="Helv"/>
    </font>
    <font>
      <sz val="12"/>
      <name val="뼻뮝"/>
      <family val="1"/>
      <charset val="129"/>
    </font>
    <font>
      <sz val="10"/>
      <name val="굴림체"/>
      <family val="3"/>
      <charset val="129"/>
    </font>
    <font>
      <b/>
      <i/>
      <sz val="12"/>
      <name val="Arial"/>
      <family val="2"/>
    </font>
    <font>
      <sz val="10"/>
      <name val="Arial"/>
      <family val="2"/>
    </font>
    <font>
      <b/>
      <u/>
      <sz val="14"/>
      <name val="Arial"/>
      <family val="2"/>
    </font>
    <font>
      <b/>
      <sz val="13"/>
      <name val="Arial"/>
      <family val="2"/>
    </font>
    <font>
      <b/>
      <u/>
      <sz val="13"/>
      <name val="Arial"/>
      <family val="2"/>
    </font>
    <font>
      <b/>
      <sz val="20"/>
      <name val="Arial"/>
      <family val="2"/>
    </font>
    <font>
      <b/>
      <sz val="22"/>
      <name val="Arial"/>
      <family val="2"/>
    </font>
    <font>
      <b/>
      <sz val="24"/>
      <name val="Arial"/>
      <family val="2"/>
    </font>
    <font>
      <sz val="7"/>
      <name val="Helv"/>
      <family val="2"/>
    </font>
    <font>
      <b/>
      <sz val="18"/>
      <name val="Arial"/>
      <family val="2"/>
    </font>
    <font>
      <sz val="7"/>
      <color indexed="10"/>
      <name val="Helv"/>
      <family val="2"/>
    </font>
    <font>
      <sz val="10"/>
      <name val="Arial"/>
    </font>
    <font>
      <sz val="16"/>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31"/>
      </patternFill>
    </fill>
    <fill>
      <patternFill patternType="solid">
        <fgColor indexed="26"/>
        <bgColor indexed="9"/>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s>
  <borders count="50">
    <border>
      <left/>
      <right/>
      <top/>
      <bottom/>
      <diagonal/>
    </border>
    <border>
      <left/>
      <right/>
      <top style="thin">
        <color indexed="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double">
        <color indexed="8"/>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s>
  <cellStyleXfs count="579">
    <xf numFmtId="0" fontId="0" fillId="0" borderId="0">
      <alignment vertical="top"/>
    </xf>
    <xf numFmtId="0" fontId="31" fillId="0" borderId="0"/>
    <xf numFmtId="0" fontId="31" fillId="0" borderId="0"/>
    <xf numFmtId="0" fontId="31" fillId="0" borderId="0"/>
    <xf numFmtId="0" fontId="31" fillId="0" borderId="0"/>
    <xf numFmtId="0" fontId="50" fillId="0" borderId="0"/>
    <xf numFmtId="0" fontId="41"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40" fillId="0" borderId="0" applyFill="0" applyBorder="0" applyAlignment="0" applyProtection="0"/>
    <xf numFmtId="0" fontId="40" fillId="0" borderId="0" applyFill="0" applyBorder="0" applyAlignment="0" applyProtection="0"/>
    <xf numFmtId="0" fontId="40" fillId="0" borderId="0" applyFill="0" applyBorder="0" applyAlignment="0" applyProtection="0"/>
    <xf numFmtId="0" fontId="40" fillId="0" borderId="0" applyFill="0" applyBorder="0" applyAlignment="0" applyProtection="0"/>
    <xf numFmtId="0" fontId="20" fillId="3" borderId="0" applyNumberFormat="0" applyBorder="0" applyAlignment="0" applyProtection="0"/>
    <xf numFmtId="3" fontId="42" fillId="0" borderId="0"/>
    <xf numFmtId="166" fontId="43" fillId="0" borderId="1" applyAlignment="0" applyProtection="0"/>
    <xf numFmtId="0" fontId="44" fillId="0" borderId="0"/>
    <xf numFmtId="0" fontId="44" fillId="0" borderId="0"/>
    <xf numFmtId="0" fontId="21" fillId="20" borderId="2" applyNumberFormat="0" applyAlignment="0" applyProtection="0"/>
    <xf numFmtId="0" fontId="22" fillId="21" borderId="3" applyNumberFormat="0" applyAlignment="0" applyProtection="0"/>
    <xf numFmtId="3" fontId="40" fillId="0" borderId="0" applyFill="0" applyBorder="0" applyAlignment="0" applyProtection="0"/>
    <xf numFmtId="3" fontId="31" fillId="0" borderId="0" applyFill="0" applyBorder="0" applyAlignment="0" applyProtection="0"/>
    <xf numFmtId="3" fontId="31" fillId="0" borderId="0" applyFill="0" applyBorder="0" applyAlignment="0" applyProtection="0"/>
    <xf numFmtId="167" fontId="40" fillId="0" borderId="0" applyFill="0" applyBorder="0" applyAlignment="0" applyProtection="0"/>
    <xf numFmtId="167" fontId="31" fillId="0" borderId="0" applyFill="0" applyBorder="0" applyAlignment="0" applyProtection="0"/>
    <xf numFmtId="167" fontId="31" fillId="0" borderId="0" applyFill="0" applyBorder="0" applyAlignment="0" applyProtection="0"/>
    <xf numFmtId="0" fontId="40" fillId="0" borderId="0" applyFill="0" applyBorder="0" applyAlignment="0" applyProtection="0"/>
    <xf numFmtId="0" fontId="31" fillId="0" borderId="0" applyFill="0" applyBorder="0" applyAlignment="0" applyProtection="0"/>
    <xf numFmtId="0" fontId="31" fillId="0" borderId="0" applyFill="0" applyBorder="0" applyAlignment="0" applyProtection="0"/>
    <xf numFmtId="168" fontId="40" fillId="0" borderId="0" applyFill="0" applyBorder="0" applyAlignment="0" applyProtection="0"/>
    <xf numFmtId="169" fontId="40" fillId="0" borderId="0" applyFill="0" applyBorder="0" applyAlignment="0" applyProtection="0"/>
    <xf numFmtId="170" fontId="40" fillId="0" borderId="0" applyFill="0" applyBorder="0" applyAlignment="0" applyProtection="0"/>
    <xf numFmtId="170" fontId="31" fillId="0" borderId="0" applyFill="0" applyBorder="0" applyAlignment="0" applyProtection="0"/>
    <xf numFmtId="170" fontId="31" fillId="0" borderId="0" applyFill="0" applyBorder="0" applyAlignment="0" applyProtection="0"/>
    <xf numFmtId="0" fontId="23" fillId="0" borderId="0" applyNumberFormat="0" applyFill="0" applyBorder="0" applyAlignment="0" applyProtection="0"/>
    <xf numFmtId="2" fontId="40" fillId="0" borderId="0" applyFill="0" applyBorder="0" applyAlignment="0" applyProtection="0"/>
    <xf numFmtId="2" fontId="31" fillId="0" borderId="0" applyFill="0" applyBorder="0" applyAlignment="0" applyProtection="0"/>
    <xf numFmtId="2" fontId="31" fillId="0" borderId="0" applyFill="0" applyBorder="0" applyAlignment="0" applyProtection="0"/>
    <xf numFmtId="0" fontId="24" fillId="4"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7" borderId="2" applyNumberFormat="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29" fillId="0" borderId="7" applyNumberFormat="0" applyFill="0" applyAlignment="0" applyProtection="0"/>
    <xf numFmtId="171" fontId="40" fillId="0" borderId="0" applyFill="0" applyBorder="0" applyAlignment="0" applyProtection="0"/>
    <xf numFmtId="172" fontId="40" fillId="0" borderId="0" applyFill="0" applyBorder="0" applyAlignment="0" applyProtection="0"/>
    <xf numFmtId="0" fontId="30" fillId="24" borderId="0" applyNumberFormat="0" applyBorder="0" applyAlignment="0" applyProtection="0"/>
    <xf numFmtId="0" fontId="45" fillId="0" borderId="0"/>
    <xf numFmtId="173" fontId="40" fillId="0" borderId="0"/>
    <xf numFmtId="173" fontId="31" fillId="0" borderId="0"/>
    <xf numFmtId="173" fontId="31" fillId="0" borderId="0"/>
    <xf numFmtId="0" fontId="9" fillId="0" borderId="0"/>
    <xf numFmtId="0" fontId="36" fillId="0" borderId="0"/>
    <xf numFmtId="0" fontId="31" fillId="0" borderId="0"/>
    <xf numFmtId="0" fontId="31" fillId="0" borderId="0"/>
    <xf numFmtId="0" fontId="31" fillId="0" borderId="0"/>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alignment vertical="top"/>
    </xf>
    <xf numFmtId="0" fontId="31" fillId="0" borderId="0"/>
    <xf numFmtId="0" fontId="31" fillId="0" borderId="0">
      <alignment vertical="top"/>
    </xf>
    <xf numFmtId="0" fontId="40" fillId="0" borderId="0"/>
    <xf numFmtId="0" fontId="31" fillId="25" borderId="8" applyNumberFormat="0" applyFont="0" applyAlignment="0" applyProtection="0"/>
    <xf numFmtId="0" fontId="32" fillId="20" borderId="9" applyNumberFormat="0" applyAlignment="0" applyProtection="0"/>
    <xf numFmtId="10" fontId="40" fillId="0" borderId="0" applyFill="0" applyBorder="0" applyAlignment="0" applyProtection="0"/>
    <xf numFmtId="10" fontId="31" fillId="0" borderId="0" applyFill="0" applyBorder="0" applyAlignment="0" applyProtection="0"/>
    <xf numFmtId="10" fontId="31" fillId="0" borderId="0" applyFill="0" applyBorder="0" applyAlignment="0" applyProtection="0"/>
    <xf numFmtId="3" fontId="46" fillId="0" borderId="0"/>
    <xf numFmtId="0" fontId="40" fillId="0" borderId="0"/>
    <xf numFmtId="0" fontId="31" fillId="0" borderId="0"/>
    <xf numFmtId="0" fontId="31" fillId="0" borderId="0"/>
    <xf numFmtId="0" fontId="33" fillId="0" borderId="0" applyNumberFormat="0" applyFill="0" applyBorder="0" applyAlignment="0" applyProtection="0"/>
    <xf numFmtId="0" fontId="34" fillId="0" borderId="10" applyNumberFormat="0" applyFill="0" applyAlignment="0" applyProtection="0"/>
    <xf numFmtId="174" fontId="40" fillId="0" borderId="0" applyFill="0" applyBorder="0" applyAlignment="0" applyProtection="0"/>
    <xf numFmtId="175" fontId="40" fillId="0" borderId="0" applyFill="0" applyBorder="0" applyAlignment="0" applyProtection="0"/>
    <xf numFmtId="0" fontId="35" fillId="0" borderId="0" applyNumberFormat="0" applyFill="0" applyBorder="0" applyAlignment="0" applyProtection="0"/>
    <xf numFmtId="40" fontId="40" fillId="0" borderId="0" applyFill="0" applyBorder="0" applyAlignment="0" applyProtection="0"/>
    <xf numFmtId="38" fontId="40" fillId="0" borderId="0" applyFill="0" applyBorder="0" applyAlignment="0" applyProtection="0"/>
    <xf numFmtId="0" fontId="40" fillId="0" borderId="0" applyFill="0" applyBorder="0" applyAlignment="0" applyProtection="0"/>
    <xf numFmtId="0" fontId="40" fillId="0" borderId="0" applyFill="0" applyBorder="0" applyAlignment="0" applyProtection="0"/>
    <xf numFmtId="10" fontId="40" fillId="0" borderId="0" applyFill="0" applyBorder="0" applyAlignment="0" applyProtection="0"/>
    <xf numFmtId="0" fontId="47" fillId="0" borderId="0"/>
    <xf numFmtId="176" fontId="40" fillId="0" borderId="0" applyFill="0" applyBorder="0" applyAlignment="0" applyProtection="0"/>
    <xf numFmtId="177" fontId="40" fillId="0" borderId="0" applyFill="0" applyBorder="0" applyAlignment="0" applyProtection="0"/>
    <xf numFmtId="178" fontId="40" fillId="0" borderId="0" applyFill="0" applyBorder="0" applyAlignment="0" applyProtection="0"/>
    <xf numFmtId="179" fontId="40" fillId="0" borderId="0" applyFill="0" applyBorder="0" applyAlignment="0" applyProtection="0"/>
    <xf numFmtId="0" fontId="48" fillId="0" borderId="0"/>
    <xf numFmtId="0" fontId="9" fillId="0" borderId="0"/>
    <xf numFmtId="0" fontId="9" fillId="0" borderId="0"/>
    <xf numFmtId="10" fontId="31" fillId="0" borderId="0" applyFill="0" applyBorder="0" applyAlignment="0" applyProtection="0"/>
    <xf numFmtId="0" fontId="9" fillId="0" borderId="0"/>
    <xf numFmtId="0" fontId="9" fillId="0" borderId="0"/>
    <xf numFmtId="0" fontId="31" fillId="0" borderId="0"/>
    <xf numFmtId="0" fontId="31" fillId="0" borderId="0"/>
    <xf numFmtId="10" fontId="31" fillId="0" borderId="0" applyFill="0" applyBorder="0" applyAlignment="0" applyProtection="0"/>
    <xf numFmtId="0" fontId="9" fillId="0" borderId="0"/>
    <xf numFmtId="3" fontId="31" fillId="0" borderId="0" applyFill="0" applyBorder="0" applyAlignment="0" applyProtection="0"/>
    <xf numFmtId="167" fontId="31" fillId="0" borderId="0" applyFill="0" applyBorder="0" applyAlignment="0" applyProtection="0"/>
    <xf numFmtId="0" fontId="31" fillId="0" borderId="0" applyFill="0" applyBorder="0" applyAlignment="0" applyProtection="0"/>
    <xf numFmtId="170" fontId="31" fillId="0" borderId="0" applyFill="0" applyBorder="0" applyAlignment="0" applyProtection="0"/>
    <xf numFmtId="2" fontId="31" fillId="0" borderId="0" applyFill="0" applyBorder="0" applyAlignment="0" applyProtection="0"/>
    <xf numFmtId="0" fontId="31" fillId="0" borderId="0"/>
    <xf numFmtId="0" fontId="31" fillId="0" borderId="0"/>
    <xf numFmtId="173" fontId="31" fillId="0" borderId="0"/>
    <xf numFmtId="0" fontId="31" fillId="0" borderId="0"/>
    <xf numFmtId="0" fontId="31" fillId="0" borderId="0"/>
    <xf numFmtId="0" fontId="31" fillId="0" borderId="0"/>
    <xf numFmtId="0" fontId="31" fillId="0" borderId="0">
      <alignment vertical="top"/>
    </xf>
    <xf numFmtId="0" fontId="31" fillId="0" borderId="0"/>
    <xf numFmtId="10" fontId="31" fillId="0" borderId="0" applyFill="0" applyBorder="0" applyAlignment="0" applyProtection="0"/>
    <xf numFmtId="0" fontId="9" fillId="0" borderId="0"/>
    <xf numFmtId="0" fontId="31" fillId="0" borderId="0"/>
    <xf numFmtId="0" fontId="31" fillId="0" borderId="0"/>
    <xf numFmtId="0" fontId="31" fillId="0" borderId="0">
      <alignment vertical="top"/>
    </xf>
    <xf numFmtId="0" fontId="31" fillId="0" borderId="0"/>
    <xf numFmtId="0" fontId="31" fillId="0" borderId="0">
      <alignment vertical="top"/>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9"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top"/>
    </xf>
    <xf numFmtId="0" fontId="31" fillId="0" borderId="0"/>
    <xf numFmtId="0" fontId="31" fillId="0" borderId="0"/>
    <xf numFmtId="0" fontId="31" fillId="0" borderId="0"/>
    <xf numFmtId="0" fontId="31" fillId="0" borderId="0"/>
    <xf numFmtId="0" fontId="31" fillId="0" borderId="0">
      <alignment vertical="top"/>
    </xf>
    <xf numFmtId="0" fontId="31" fillId="0" borderId="0"/>
    <xf numFmtId="0" fontId="31" fillId="0" borderId="0">
      <alignment vertical="top"/>
    </xf>
    <xf numFmtId="3" fontId="31" fillId="0" borderId="0" applyFill="0" applyBorder="0" applyAlignment="0" applyProtection="0"/>
    <xf numFmtId="167" fontId="31" fillId="0" borderId="0" applyFill="0" applyBorder="0" applyAlignment="0" applyProtection="0"/>
    <xf numFmtId="0" fontId="31" fillId="0" borderId="0" applyFill="0" applyBorder="0" applyAlignment="0" applyProtection="0"/>
    <xf numFmtId="170" fontId="31" fillId="0" borderId="0" applyFill="0" applyBorder="0" applyAlignment="0" applyProtection="0"/>
    <xf numFmtId="2" fontId="31" fillId="0" borderId="0" applyFill="0" applyBorder="0" applyAlignment="0" applyProtection="0"/>
    <xf numFmtId="0" fontId="31" fillId="0" borderId="0"/>
    <xf numFmtId="0" fontId="31" fillId="0" borderId="0"/>
    <xf numFmtId="173" fontId="31" fillId="0" borderId="0"/>
    <xf numFmtId="0" fontId="31" fillId="0" borderId="0"/>
    <xf numFmtId="0" fontId="31" fillId="0" borderId="0"/>
    <xf numFmtId="173" fontId="31" fillId="0" borderId="0"/>
    <xf numFmtId="0" fontId="31" fillId="0" borderId="0"/>
    <xf numFmtId="0" fontId="31" fillId="0" borderId="0"/>
    <xf numFmtId="10" fontId="31" fillId="0" borderId="0" applyFill="0" applyBorder="0" applyAlignment="0" applyProtection="0"/>
    <xf numFmtId="0" fontId="9" fillId="0" borderId="0"/>
    <xf numFmtId="0" fontId="31" fillId="0" borderId="0"/>
    <xf numFmtId="0" fontId="31" fillId="0" borderId="0"/>
    <xf numFmtId="0" fontId="31" fillId="0" borderId="0"/>
    <xf numFmtId="0" fontId="9" fillId="0" borderId="0"/>
    <xf numFmtId="170" fontId="31" fillId="0" borderId="0" applyFill="0" applyBorder="0" applyAlignment="0" applyProtection="0"/>
    <xf numFmtId="0" fontId="31" fillId="0" borderId="0"/>
    <xf numFmtId="173" fontId="31" fillId="0" borderId="0"/>
    <xf numFmtId="167" fontId="31" fillId="0" borderId="0" applyFill="0" applyBorder="0" applyAlignment="0" applyProtection="0"/>
    <xf numFmtId="0" fontId="31" fillId="0" borderId="0" applyFill="0" applyBorder="0" applyAlignment="0" applyProtection="0"/>
    <xf numFmtId="3" fontId="31" fillId="0" borderId="0" applyFill="0" applyBorder="0" applyAlignment="0" applyProtection="0"/>
    <xf numFmtId="0" fontId="31" fillId="0" borderId="0"/>
    <xf numFmtId="2" fontId="31" fillId="0" borderId="0" applyFill="0" applyBorder="0" applyAlignment="0" applyProtection="0"/>
    <xf numFmtId="0" fontId="9" fillId="0" borderId="0"/>
    <xf numFmtId="0" fontId="31" fillId="0" borderId="0"/>
    <xf numFmtId="0" fontId="31" fillId="0" borderId="0"/>
    <xf numFmtId="0" fontId="31" fillId="0" borderId="0" applyFill="0" applyBorder="0" applyAlignment="0" applyProtection="0"/>
    <xf numFmtId="0" fontId="31" fillId="0" borderId="0"/>
    <xf numFmtId="0" fontId="9" fillId="0" borderId="0"/>
    <xf numFmtId="170" fontId="31" fillId="0" borderId="0" applyFill="0" applyBorder="0" applyAlignment="0" applyProtection="0"/>
    <xf numFmtId="0" fontId="31" fillId="0" borderId="0"/>
    <xf numFmtId="173" fontId="31" fillId="0" borderId="0"/>
    <xf numFmtId="167" fontId="31" fillId="0" borderId="0" applyFill="0" applyBorder="0" applyAlignment="0" applyProtection="0"/>
    <xf numFmtId="0" fontId="31" fillId="0" borderId="0" applyFill="0" applyBorder="0" applyAlignment="0" applyProtection="0"/>
    <xf numFmtId="0" fontId="31" fillId="0" borderId="0"/>
    <xf numFmtId="3" fontId="31" fillId="0" borderId="0" applyFill="0" applyBorder="0" applyAlignment="0" applyProtection="0"/>
    <xf numFmtId="10" fontId="31" fillId="0" borderId="0" applyFill="0" applyBorder="0" applyAlignment="0" applyProtection="0"/>
    <xf numFmtId="2" fontId="31" fillId="0" borderId="0" applyFill="0" applyBorder="0" applyAlignment="0" applyProtection="0"/>
    <xf numFmtId="0" fontId="9" fillId="0" borderId="0"/>
    <xf numFmtId="167" fontId="31" fillId="0" borderId="0" applyFill="0" applyBorder="0" applyAlignment="0" applyProtection="0"/>
    <xf numFmtId="2" fontId="31" fillId="0" borderId="0" applyFill="0" applyBorder="0" applyAlignment="0" applyProtection="0"/>
    <xf numFmtId="2" fontId="31" fillId="0" borderId="0" applyFill="0" applyBorder="0" applyAlignment="0" applyProtection="0"/>
    <xf numFmtId="173" fontId="31" fillId="0" borderId="0"/>
    <xf numFmtId="0" fontId="31" fillId="0" borderId="0" applyFill="0" applyBorder="0" applyAlignment="0" applyProtection="0"/>
    <xf numFmtId="173" fontId="31" fillId="0" borderId="0"/>
    <xf numFmtId="2" fontId="31" fillId="0" borderId="0" applyFill="0" applyBorder="0" applyAlignment="0" applyProtection="0"/>
    <xf numFmtId="0" fontId="31" fillId="0" borderId="0"/>
    <xf numFmtId="170" fontId="31" fillId="0" borderId="0" applyFill="0" applyBorder="0" applyAlignment="0" applyProtection="0"/>
    <xf numFmtId="0" fontId="31" fillId="0" borderId="0"/>
    <xf numFmtId="3" fontId="31" fillId="0" borderId="0" applyFill="0" applyBorder="0" applyAlignment="0" applyProtection="0"/>
    <xf numFmtId="170" fontId="31" fillId="0" borderId="0" applyFill="0" applyBorder="0" applyAlignment="0" applyProtection="0"/>
    <xf numFmtId="0" fontId="31" fillId="0" borderId="0"/>
    <xf numFmtId="3" fontId="31" fillId="0" borderId="0" applyFill="0" applyBorder="0" applyAlignment="0" applyProtection="0"/>
    <xf numFmtId="167" fontId="31" fillId="0" borderId="0" applyFill="0" applyBorder="0" applyAlignment="0" applyProtection="0"/>
    <xf numFmtId="170" fontId="31" fillId="0" borderId="0" applyFill="0" applyBorder="0" applyAlignment="0" applyProtection="0"/>
    <xf numFmtId="0" fontId="9" fillId="0" borderId="0"/>
    <xf numFmtId="0" fontId="9" fillId="0" borderId="0"/>
    <xf numFmtId="0" fontId="9" fillId="0" borderId="0"/>
    <xf numFmtId="0" fontId="9" fillId="0" borderId="0"/>
    <xf numFmtId="0" fontId="31" fillId="0" borderId="0"/>
    <xf numFmtId="167" fontId="31" fillId="0" borderId="0" applyFill="0" applyBorder="0" applyAlignment="0" applyProtection="0"/>
    <xf numFmtId="0" fontId="31" fillId="0" borderId="0"/>
    <xf numFmtId="0" fontId="31" fillId="0" borderId="0"/>
    <xf numFmtId="10" fontId="31" fillId="0" borderId="0" applyFill="0" applyBorder="0" applyAlignment="0" applyProtection="0"/>
    <xf numFmtId="0" fontId="31" fillId="0" borderId="0"/>
    <xf numFmtId="3" fontId="31" fillId="0" borderId="0" applyFill="0" applyBorder="0" applyAlignment="0" applyProtection="0"/>
    <xf numFmtId="0" fontId="31" fillId="0" borderId="0"/>
    <xf numFmtId="0" fontId="31" fillId="0" borderId="0" applyFill="0" applyBorder="0" applyAlignment="0" applyProtection="0"/>
    <xf numFmtId="0" fontId="9" fillId="0" borderId="0"/>
    <xf numFmtId="0" fontId="31" fillId="0" borderId="0"/>
    <xf numFmtId="10" fontId="31" fillId="0" borderId="0" applyFill="0" applyBorder="0" applyAlignment="0" applyProtection="0"/>
    <xf numFmtId="0" fontId="3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top"/>
    </xf>
    <xf numFmtId="0" fontId="8" fillId="0" borderId="0"/>
    <xf numFmtId="0" fontId="8" fillId="0" borderId="0"/>
    <xf numFmtId="0" fontId="9" fillId="0" borderId="0"/>
    <xf numFmtId="0" fontId="18" fillId="2" borderId="0" applyNumberFormat="0" applyBorder="0" applyAlignment="0" applyProtection="0"/>
    <xf numFmtId="0" fontId="18" fillId="27" borderId="0" applyNumberFormat="0" applyBorder="0" applyAlignment="0" applyProtection="0"/>
    <xf numFmtId="0" fontId="18" fillId="3" borderId="0" applyNumberFormat="0" applyBorder="0" applyAlignment="0" applyProtection="0"/>
    <xf numFmtId="0" fontId="18" fillId="28" borderId="0" applyNumberFormat="0" applyBorder="0" applyAlignment="0" applyProtection="0"/>
    <xf numFmtId="0" fontId="18" fillId="4" borderId="0" applyNumberFormat="0" applyBorder="0" applyAlignment="0" applyProtection="0"/>
    <xf numFmtId="0" fontId="18" fillId="29" borderId="0" applyNumberFormat="0" applyBorder="0" applyAlignment="0" applyProtection="0"/>
    <xf numFmtId="0" fontId="18" fillId="5"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32" borderId="0" applyNumberFormat="0" applyBorder="0" applyAlignment="0" applyProtection="0"/>
    <xf numFmtId="0" fontId="18" fillId="8" borderId="0" applyNumberFormat="0" applyBorder="0" applyAlignment="0" applyProtection="0"/>
    <xf numFmtId="0" fontId="18" fillId="33" borderId="0" applyNumberFormat="0" applyBorder="0" applyAlignment="0" applyProtection="0"/>
    <xf numFmtId="0" fontId="18" fillId="9" borderId="0" applyNumberFormat="0" applyBorder="0" applyAlignment="0" applyProtection="0"/>
    <xf numFmtId="0" fontId="18" fillId="34" borderId="0" applyNumberFormat="0" applyBorder="0" applyAlignment="0" applyProtection="0"/>
    <xf numFmtId="0" fontId="18" fillId="10" borderId="0" applyNumberFormat="0" applyBorder="0" applyAlignment="0" applyProtection="0"/>
    <xf numFmtId="0" fontId="18" fillId="35" borderId="0" applyNumberFormat="0" applyBorder="0" applyAlignment="0" applyProtection="0"/>
    <xf numFmtId="0" fontId="18" fillId="5" borderId="0" applyNumberFormat="0" applyBorder="0" applyAlignment="0" applyProtection="0"/>
    <xf numFmtId="0" fontId="18" fillId="30" borderId="0" applyNumberFormat="0" applyBorder="0" applyAlignment="0" applyProtection="0"/>
    <xf numFmtId="0" fontId="18" fillId="8" borderId="0" applyNumberFormat="0" applyBorder="0" applyAlignment="0" applyProtection="0"/>
    <xf numFmtId="0" fontId="18" fillId="33" borderId="0" applyNumberFormat="0" applyBorder="0" applyAlignment="0" applyProtection="0"/>
    <xf numFmtId="0" fontId="18" fillId="11" borderId="0" applyNumberFormat="0" applyBorder="0" applyAlignment="0" applyProtection="0"/>
    <xf numFmtId="0" fontId="18" fillId="36" borderId="0" applyNumberFormat="0" applyBorder="0" applyAlignment="0" applyProtection="0"/>
    <xf numFmtId="0" fontId="19" fillId="12" borderId="0" applyNumberFormat="0" applyBorder="0" applyAlignment="0" applyProtection="0"/>
    <xf numFmtId="0" fontId="19" fillId="37" borderId="0" applyNumberFormat="0" applyBorder="0" applyAlignment="0" applyProtection="0"/>
    <xf numFmtId="0" fontId="19" fillId="9" borderId="0" applyNumberFormat="0" applyBorder="0" applyAlignment="0" applyProtection="0"/>
    <xf numFmtId="0" fontId="19" fillId="34" borderId="0" applyNumberFormat="0" applyBorder="0" applyAlignment="0" applyProtection="0"/>
    <xf numFmtId="0" fontId="19" fillId="10" borderId="0" applyNumberFormat="0" applyBorder="0" applyAlignment="0" applyProtection="0"/>
    <xf numFmtId="0" fontId="19" fillId="35" borderId="0" applyNumberFormat="0" applyBorder="0" applyAlignment="0" applyProtection="0"/>
    <xf numFmtId="0" fontId="19" fillId="13" borderId="0" applyNumberFormat="0" applyBorder="0" applyAlignment="0" applyProtection="0"/>
    <xf numFmtId="0" fontId="19" fillId="38" borderId="0" applyNumberFormat="0" applyBorder="0" applyAlignment="0" applyProtection="0"/>
    <xf numFmtId="0" fontId="19" fillId="14" borderId="0" applyNumberFormat="0" applyBorder="0" applyAlignment="0" applyProtection="0"/>
    <xf numFmtId="0" fontId="19" fillId="39" borderId="0" applyNumberFormat="0" applyBorder="0" applyAlignment="0" applyProtection="0"/>
    <xf numFmtId="0" fontId="19" fillId="15" borderId="0" applyNumberFormat="0" applyBorder="0" applyAlignment="0" applyProtection="0"/>
    <xf numFmtId="0" fontId="19" fillId="40" borderId="0" applyNumberFormat="0" applyBorder="0" applyAlignment="0" applyProtection="0"/>
    <xf numFmtId="0" fontId="19" fillId="16" borderId="0" applyNumberFormat="0" applyBorder="0" applyAlignment="0" applyProtection="0"/>
    <xf numFmtId="0" fontId="19" fillId="41" borderId="0" applyNumberFormat="0" applyBorder="0" applyAlignment="0" applyProtection="0"/>
    <xf numFmtId="0" fontId="19" fillId="17" borderId="0" applyNumberFormat="0" applyBorder="0" applyAlignment="0" applyProtection="0"/>
    <xf numFmtId="0" fontId="19" fillId="42" borderId="0" applyNumberFormat="0" applyBorder="0" applyAlignment="0" applyProtection="0"/>
    <xf numFmtId="0" fontId="19" fillId="18" borderId="0" applyNumberFormat="0" applyBorder="0" applyAlignment="0" applyProtection="0"/>
    <xf numFmtId="0" fontId="19" fillId="43" borderId="0" applyNumberFormat="0" applyBorder="0" applyAlignment="0" applyProtection="0"/>
    <xf numFmtId="0" fontId="19" fillId="13" borderId="0" applyNumberFormat="0" applyBorder="0" applyAlignment="0" applyProtection="0"/>
    <xf numFmtId="0" fontId="19" fillId="38" borderId="0" applyNumberFormat="0" applyBorder="0" applyAlignment="0" applyProtection="0"/>
    <xf numFmtId="0" fontId="19" fillId="14" borderId="0" applyNumberFormat="0" applyBorder="0" applyAlignment="0" applyProtection="0"/>
    <xf numFmtId="0" fontId="19" fillId="39" borderId="0" applyNumberFormat="0" applyBorder="0" applyAlignment="0" applyProtection="0"/>
    <xf numFmtId="0" fontId="19" fillId="19" borderId="0" applyNumberFormat="0" applyBorder="0" applyAlignment="0" applyProtection="0"/>
    <xf numFmtId="0" fontId="19" fillId="44" borderId="0" applyNumberFormat="0" applyBorder="0" applyAlignment="0" applyProtection="0"/>
    <xf numFmtId="0" fontId="20" fillId="3" borderId="0" applyNumberFormat="0" applyBorder="0" applyAlignment="0" applyProtection="0"/>
    <xf numFmtId="0" fontId="20" fillId="28" borderId="0" applyNumberFormat="0" applyBorder="0" applyAlignment="0" applyProtection="0"/>
    <xf numFmtId="3" fontId="57" fillId="0" borderId="0"/>
    <xf numFmtId="3" fontId="57" fillId="0" borderId="0"/>
    <xf numFmtId="3" fontId="57" fillId="0" borderId="0"/>
    <xf numFmtId="166" fontId="43" fillId="0" borderId="1" applyAlignment="0" applyProtection="0"/>
    <xf numFmtId="166" fontId="43" fillId="0" borderId="1" applyAlignment="0" applyProtection="0"/>
    <xf numFmtId="166" fontId="43" fillId="0" borderId="1" applyAlignment="0" applyProtection="0"/>
    <xf numFmtId="0" fontId="21" fillId="20" borderId="2" applyNumberFormat="0" applyAlignment="0" applyProtection="0"/>
    <xf numFmtId="0" fontId="21" fillId="22" borderId="2" applyNumberFormat="0" applyAlignment="0" applyProtection="0"/>
    <xf numFmtId="0" fontId="22" fillId="21" borderId="3" applyNumberFormat="0" applyAlignment="0" applyProtection="0"/>
    <xf numFmtId="0" fontId="22" fillId="45" borderId="3" applyNumberFormat="0" applyAlignment="0" applyProtection="0"/>
    <xf numFmtId="3" fontId="9" fillId="0" borderId="0" applyFill="0" applyBorder="0" applyAlignment="0" applyProtection="0"/>
    <xf numFmtId="3" fontId="9" fillId="0" borderId="0" applyFill="0" applyBorder="0" applyAlignment="0" applyProtection="0"/>
    <xf numFmtId="164" fontId="9" fillId="0" borderId="0" applyFill="0" applyBorder="0" applyAlignment="0" applyProtection="0"/>
    <xf numFmtId="167" fontId="9" fillId="0" borderId="0" applyFill="0" applyBorder="0" applyAlignment="0" applyProtection="0"/>
    <xf numFmtId="167"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170" fontId="9" fillId="0" borderId="0" applyFill="0" applyBorder="0" applyAlignment="0" applyProtection="0"/>
    <xf numFmtId="170" fontId="9" fillId="0" borderId="0" applyFill="0" applyBorder="0" applyAlignment="0" applyProtection="0"/>
    <xf numFmtId="0" fontId="23" fillId="0" borderId="0" applyNumberFormat="0" applyFill="0" applyBorder="0" applyAlignment="0" applyProtection="0"/>
    <xf numFmtId="2" fontId="9" fillId="0" borderId="0" applyFill="0" applyBorder="0" applyAlignment="0" applyProtection="0"/>
    <xf numFmtId="2" fontId="9" fillId="0" borderId="0" applyFill="0" applyBorder="0" applyAlignment="0" applyProtection="0"/>
    <xf numFmtId="0" fontId="24" fillId="4" borderId="0" applyNumberFormat="0" applyBorder="0" applyAlignment="0" applyProtection="0"/>
    <xf numFmtId="0" fontId="24" fillId="29" borderId="0" applyNumberFormat="0" applyBorder="0" applyAlignment="0" applyProtection="0"/>
    <xf numFmtId="0" fontId="11" fillId="22" borderId="0" applyNumberFormat="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25" fillId="0" borderId="4"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11" fillId="23" borderId="0" applyNumberFormat="0" applyBorder="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32"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8" fillId="7" borderId="2" applyNumberFormat="0" applyAlignment="0" applyProtection="0"/>
    <xf numFmtId="0" fontId="29" fillId="0" borderId="7" applyNumberFormat="0" applyFill="0" applyAlignment="0" applyProtection="0"/>
    <xf numFmtId="0" fontId="30" fillId="24" borderId="0" applyNumberFormat="0" applyBorder="0" applyAlignment="0" applyProtection="0"/>
    <xf numFmtId="0" fontId="30" fillId="46" borderId="0" applyNumberFormat="0" applyBorder="0" applyAlignment="0" applyProtection="0"/>
    <xf numFmtId="0" fontId="45" fillId="0" borderId="0"/>
    <xf numFmtId="0" fontId="45" fillId="0" borderId="0"/>
    <xf numFmtId="0" fontId="45" fillId="0" borderId="0"/>
    <xf numFmtId="173" fontId="9" fillId="0" borderId="0"/>
    <xf numFmtId="173"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top"/>
    </xf>
    <xf numFmtId="0" fontId="9" fillId="0" borderId="0"/>
    <xf numFmtId="0" fontId="7" fillId="0" borderId="0"/>
    <xf numFmtId="0" fontId="7" fillId="0" borderId="0"/>
    <xf numFmtId="0" fontId="7" fillId="0" borderId="0"/>
    <xf numFmtId="0" fontId="7" fillId="0" borderId="0"/>
    <xf numFmtId="0" fontId="9" fillId="25" borderId="8" applyNumberFormat="0" applyFont="0" applyAlignment="0" applyProtection="0"/>
    <xf numFmtId="0" fontId="9" fillId="23" borderId="8" applyNumberFormat="0" applyAlignment="0" applyProtection="0"/>
    <xf numFmtId="0" fontId="32" fillId="20" borderId="9" applyNumberFormat="0" applyAlignment="0" applyProtection="0"/>
    <xf numFmtId="0" fontId="32" fillId="22" borderId="9" applyNumberFormat="0" applyAlignment="0" applyProtection="0"/>
    <xf numFmtId="10" fontId="9" fillId="0" borderId="0" applyFill="0" applyBorder="0" applyAlignment="0" applyProtection="0"/>
    <xf numFmtId="10" fontId="9" fillId="0" borderId="0" applyFill="0" applyBorder="0" applyAlignment="0" applyProtection="0"/>
    <xf numFmtId="3" fontId="59" fillId="0" borderId="0"/>
    <xf numFmtId="3" fontId="59" fillId="0" borderId="0"/>
    <xf numFmtId="3" fontId="59" fillId="0" borderId="0"/>
    <xf numFmtId="0" fontId="33" fillId="0" borderId="0" applyNumberFormat="0" applyFill="0" applyBorder="0" applyAlignment="0" applyProtection="0"/>
    <xf numFmtId="0" fontId="9" fillId="0" borderId="31" applyNumberFormat="0" applyFill="0" applyAlignment="0" applyProtection="0"/>
    <xf numFmtId="0" fontId="9" fillId="0" borderId="31" applyNumberFormat="0" applyFill="0" applyAlignment="0" applyProtection="0"/>
    <xf numFmtId="0" fontId="9" fillId="0" borderId="31" applyNumberFormat="0" applyFill="0" applyAlignment="0" applyProtection="0"/>
    <xf numFmtId="0" fontId="9" fillId="0" borderId="31" applyNumberFormat="0" applyFill="0" applyAlignment="0" applyProtection="0"/>
    <xf numFmtId="0" fontId="34" fillId="0" borderId="10" applyNumberFormat="0" applyFill="0" applyAlignment="0" applyProtection="0"/>
    <xf numFmtId="0" fontId="9" fillId="0" borderId="31" applyNumberFormat="0" applyFill="0" applyAlignment="0" applyProtection="0"/>
    <xf numFmtId="0" fontId="35" fillId="0" borderId="0" applyNumberFormat="0" applyFill="0" applyBorder="0" applyAlignment="0" applyProtection="0"/>
    <xf numFmtId="0" fontId="6" fillId="0" borderId="0"/>
    <xf numFmtId="0" fontId="6" fillId="0" borderId="0"/>
    <xf numFmtId="0" fontId="5" fillId="0" borderId="0"/>
    <xf numFmtId="0" fontId="5" fillId="0" borderId="0"/>
    <xf numFmtId="0" fontId="60" fillId="0" borderId="0">
      <alignment vertical="top"/>
    </xf>
    <xf numFmtId="0" fontId="60" fillId="0" borderId="0">
      <alignment vertical="top"/>
    </xf>
    <xf numFmtId="0" fontId="9" fillId="0" borderId="0"/>
    <xf numFmtId="0" fontId="9" fillId="0" borderId="0"/>
    <xf numFmtId="0" fontId="9" fillId="0" borderId="0"/>
    <xf numFmtId="3" fontId="9" fillId="0" borderId="0" applyFill="0" applyBorder="0" applyAlignment="0" applyProtection="0"/>
    <xf numFmtId="3" fontId="9" fillId="0" borderId="0" applyFill="0" applyBorder="0" applyAlignment="0" applyProtection="0"/>
    <xf numFmtId="167" fontId="9" fillId="0" borderId="0" applyFill="0" applyBorder="0" applyAlignment="0" applyProtection="0"/>
    <xf numFmtId="167" fontId="9" fillId="0" borderId="0" applyFill="0" applyBorder="0" applyAlignment="0" applyProtection="0"/>
    <xf numFmtId="0" fontId="9" fillId="0" borderId="0" applyFill="0" applyBorder="0" applyAlignment="0" applyProtection="0"/>
    <xf numFmtId="0" fontId="9" fillId="0" borderId="0" applyFill="0" applyBorder="0" applyAlignment="0" applyProtection="0"/>
    <xf numFmtId="170" fontId="9" fillId="0" borderId="0" applyFill="0" applyBorder="0" applyAlignment="0" applyProtection="0"/>
    <xf numFmtId="170"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173" fontId="9" fillId="0" borderId="0"/>
    <xf numFmtId="173" fontId="9" fillId="0" borderId="0"/>
    <xf numFmtId="0" fontId="9" fillId="0" borderId="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xf numFmtId="10" fontId="9" fillId="0" borderId="0" applyFill="0" applyBorder="0" applyAlignment="0" applyProtection="0"/>
    <xf numFmtId="10" fontId="9" fillId="0" borderId="0" applyFill="0" applyBorder="0" applyAlignment="0" applyProtection="0"/>
    <xf numFmtId="0" fontId="9" fillId="0" borderId="0"/>
    <xf numFmtId="0" fontId="9" fillId="0" borderId="0"/>
    <xf numFmtId="0" fontId="9" fillId="0" borderId="0"/>
    <xf numFmtId="10" fontId="9" fillId="0" borderId="0" applyFill="0" applyBorder="0" applyAlignment="0" applyProtection="0"/>
    <xf numFmtId="0" fontId="9" fillId="0" borderId="0"/>
    <xf numFmtId="0" fontId="9" fillId="0" borderId="0"/>
    <xf numFmtId="10" fontId="9" fillId="0" borderId="0" applyFill="0" applyBorder="0" applyAlignment="0" applyProtection="0"/>
    <xf numFmtId="3" fontId="9" fillId="0" borderId="0" applyFill="0" applyBorder="0" applyAlignment="0" applyProtection="0"/>
    <xf numFmtId="167" fontId="9" fillId="0" borderId="0" applyFill="0" applyBorder="0" applyAlignment="0" applyProtection="0"/>
    <xf numFmtId="0" fontId="9" fillId="0" borderId="0" applyFill="0" applyBorder="0" applyAlignment="0" applyProtection="0"/>
    <xf numFmtId="170" fontId="9" fillId="0" borderId="0" applyFill="0" applyBorder="0" applyAlignment="0" applyProtection="0"/>
    <xf numFmtId="2" fontId="9" fillId="0" borderId="0" applyFill="0" applyBorder="0" applyAlignment="0" applyProtection="0"/>
    <xf numFmtId="0" fontId="9" fillId="0" borderId="0"/>
    <xf numFmtId="0" fontId="9" fillId="0" borderId="0"/>
    <xf numFmtId="173" fontId="9" fillId="0" borderId="0"/>
    <xf numFmtId="0" fontId="9" fillId="0" borderId="0"/>
    <xf numFmtId="0" fontId="9" fillId="0" borderId="0"/>
    <xf numFmtId="0" fontId="9" fillId="0" borderId="0"/>
    <xf numFmtId="0" fontId="9" fillId="0" borderId="0">
      <alignment vertical="top"/>
    </xf>
    <xf numFmtId="0" fontId="9" fillId="0" borderId="0"/>
    <xf numFmtId="10" fontId="9" fillId="0" borderId="0" applyFill="0" applyBorder="0" applyAlignment="0" applyProtection="0"/>
    <xf numFmtId="0" fontId="9" fillId="0" borderId="0"/>
    <xf numFmtId="0" fontId="9" fillId="0" borderId="0"/>
    <xf numFmtId="0" fontId="9" fillId="0" borderId="0">
      <alignment vertical="top"/>
    </xf>
    <xf numFmtId="0" fontId="9" fillId="0" borderId="0"/>
    <xf numFmtId="0" fontId="9"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top"/>
    </xf>
    <xf numFmtId="0" fontId="9" fillId="0" borderId="0"/>
    <xf numFmtId="0" fontId="9" fillId="0" borderId="0"/>
    <xf numFmtId="0" fontId="9" fillId="0" borderId="0"/>
    <xf numFmtId="0" fontId="9" fillId="0" borderId="0">
      <alignment vertical="top"/>
    </xf>
    <xf numFmtId="0" fontId="9" fillId="0" borderId="0"/>
    <xf numFmtId="0" fontId="9" fillId="0" borderId="0">
      <alignment vertical="top"/>
    </xf>
    <xf numFmtId="3" fontId="9" fillId="0" borderId="0" applyFill="0" applyBorder="0" applyAlignment="0" applyProtection="0"/>
    <xf numFmtId="167" fontId="9" fillId="0" borderId="0" applyFill="0" applyBorder="0" applyAlignment="0" applyProtection="0"/>
    <xf numFmtId="0" fontId="9" fillId="0" borderId="0" applyFill="0" applyBorder="0" applyAlignment="0" applyProtection="0"/>
    <xf numFmtId="170" fontId="9" fillId="0" borderId="0" applyFill="0" applyBorder="0" applyAlignment="0" applyProtection="0"/>
    <xf numFmtId="2" fontId="9" fillId="0" borderId="0" applyFill="0" applyBorder="0" applyAlignment="0" applyProtection="0"/>
    <xf numFmtId="0" fontId="9" fillId="0" borderId="0"/>
    <xf numFmtId="0" fontId="9" fillId="0" borderId="0"/>
    <xf numFmtId="173" fontId="9" fillId="0" borderId="0"/>
    <xf numFmtId="0" fontId="9" fillId="0" borderId="0"/>
    <xf numFmtId="0" fontId="9" fillId="0" borderId="0"/>
    <xf numFmtId="173" fontId="9" fillId="0" borderId="0"/>
    <xf numFmtId="0" fontId="9" fillId="0" borderId="0"/>
    <xf numFmtId="0" fontId="9" fillId="0" borderId="0"/>
    <xf numFmtId="10" fontId="9" fillId="0" borderId="0" applyFill="0" applyBorder="0" applyAlignment="0" applyProtection="0"/>
    <xf numFmtId="0" fontId="9" fillId="0" borderId="0"/>
    <xf numFmtId="0" fontId="9" fillId="0" borderId="0"/>
    <xf numFmtId="0" fontId="9" fillId="0" borderId="0"/>
    <xf numFmtId="170" fontId="9" fillId="0" borderId="0" applyFill="0" applyBorder="0" applyAlignment="0" applyProtection="0"/>
    <xf numFmtId="0" fontId="9" fillId="0" borderId="0"/>
    <xf numFmtId="173" fontId="9" fillId="0" borderId="0"/>
    <xf numFmtId="167" fontId="9" fillId="0" borderId="0" applyFill="0" applyBorder="0" applyAlignment="0" applyProtection="0"/>
    <xf numFmtId="0" fontId="9" fillId="0" borderId="0" applyFill="0" applyBorder="0" applyAlignment="0" applyProtection="0"/>
    <xf numFmtId="3" fontId="9" fillId="0" borderId="0" applyFill="0" applyBorder="0" applyAlignment="0" applyProtection="0"/>
    <xf numFmtId="0" fontId="9" fillId="0" borderId="0"/>
    <xf numFmtId="2" fontId="9" fillId="0" borderId="0" applyFill="0" applyBorder="0" applyAlignment="0" applyProtection="0"/>
    <xf numFmtId="0" fontId="9" fillId="0" borderId="0"/>
    <xf numFmtId="0" fontId="9" fillId="0" borderId="0"/>
    <xf numFmtId="0" fontId="9" fillId="0" borderId="0" applyFill="0" applyBorder="0" applyAlignment="0" applyProtection="0"/>
    <xf numFmtId="0" fontId="9" fillId="0" borderId="0"/>
    <xf numFmtId="170" fontId="9" fillId="0" borderId="0" applyFill="0" applyBorder="0" applyAlignment="0" applyProtection="0"/>
    <xf numFmtId="0" fontId="9" fillId="0" borderId="0"/>
    <xf numFmtId="173" fontId="9" fillId="0" borderId="0"/>
    <xf numFmtId="167" fontId="9" fillId="0" borderId="0" applyFill="0" applyBorder="0" applyAlignment="0" applyProtection="0"/>
    <xf numFmtId="0" fontId="9" fillId="0" borderId="0" applyFill="0" applyBorder="0" applyAlignment="0" applyProtection="0"/>
    <xf numFmtId="0" fontId="9" fillId="0" borderId="0"/>
    <xf numFmtId="3" fontId="9" fillId="0" borderId="0" applyFill="0" applyBorder="0" applyAlignment="0" applyProtection="0"/>
    <xf numFmtId="10" fontId="9" fillId="0" borderId="0" applyFill="0" applyBorder="0" applyAlignment="0" applyProtection="0"/>
    <xf numFmtId="2" fontId="9" fillId="0" borderId="0" applyFill="0" applyBorder="0" applyAlignment="0" applyProtection="0"/>
    <xf numFmtId="167" fontId="9" fillId="0" borderId="0" applyFill="0" applyBorder="0" applyAlignment="0" applyProtection="0"/>
    <xf numFmtId="2" fontId="9" fillId="0" borderId="0" applyFill="0" applyBorder="0" applyAlignment="0" applyProtection="0"/>
    <xf numFmtId="2" fontId="9" fillId="0" borderId="0" applyFill="0" applyBorder="0" applyAlignment="0" applyProtection="0"/>
    <xf numFmtId="173" fontId="9" fillId="0" borderId="0"/>
    <xf numFmtId="0" fontId="9" fillId="0" borderId="0" applyFill="0" applyBorder="0" applyAlignment="0" applyProtection="0"/>
    <xf numFmtId="173" fontId="9" fillId="0" borderId="0"/>
    <xf numFmtId="2" fontId="9" fillId="0" borderId="0" applyFill="0" applyBorder="0" applyAlignment="0" applyProtection="0"/>
    <xf numFmtId="0" fontId="9" fillId="0" borderId="0"/>
    <xf numFmtId="170" fontId="9" fillId="0" borderId="0" applyFill="0" applyBorder="0" applyAlignment="0" applyProtection="0"/>
    <xf numFmtId="0" fontId="9" fillId="0" borderId="0"/>
    <xf numFmtId="3" fontId="9" fillId="0" borderId="0" applyFill="0" applyBorder="0" applyAlignment="0" applyProtection="0"/>
    <xf numFmtId="170" fontId="9" fillId="0" borderId="0" applyFill="0" applyBorder="0" applyAlignment="0" applyProtection="0"/>
    <xf numFmtId="0" fontId="9" fillId="0" borderId="0"/>
    <xf numFmtId="3" fontId="9" fillId="0" borderId="0" applyFill="0" applyBorder="0" applyAlignment="0" applyProtection="0"/>
    <xf numFmtId="167" fontId="9" fillId="0" borderId="0" applyFill="0" applyBorder="0" applyAlignment="0" applyProtection="0"/>
    <xf numFmtId="170" fontId="9" fillId="0" borderId="0" applyFill="0" applyBorder="0" applyAlignment="0" applyProtection="0"/>
    <xf numFmtId="0" fontId="9" fillId="0" borderId="0"/>
    <xf numFmtId="167" fontId="9" fillId="0" borderId="0" applyFill="0" applyBorder="0" applyAlignment="0" applyProtection="0"/>
    <xf numFmtId="0" fontId="9" fillId="0" borderId="0"/>
    <xf numFmtId="0" fontId="9" fillId="0" borderId="0"/>
    <xf numFmtId="10" fontId="9" fillId="0" borderId="0" applyFill="0" applyBorder="0" applyAlignment="0" applyProtection="0"/>
    <xf numFmtId="0" fontId="9" fillId="0" borderId="0"/>
    <xf numFmtId="3" fontId="9" fillId="0" borderId="0" applyFill="0" applyBorder="0" applyAlignment="0" applyProtection="0"/>
    <xf numFmtId="0" fontId="9" fillId="0" borderId="0"/>
    <xf numFmtId="0" fontId="9" fillId="0" borderId="0" applyFill="0" applyBorder="0" applyAlignment="0" applyProtection="0"/>
    <xf numFmtId="0" fontId="9" fillId="0" borderId="0"/>
    <xf numFmtId="10" fontId="9" fillId="0" borderId="0" applyFill="0" applyBorder="0" applyAlignment="0" applyProtection="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9" fillId="0" borderId="0">
      <alignment vertical="top"/>
    </xf>
  </cellStyleXfs>
  <cellXfs count="213">
    <xf numFmtId="0" fontId="0" fillId="0" borderId="0" xfId="0" applyAlignment="1"/>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4" fillId="0" borderId="0" xfId="0" applyFont="1" applyBorder="1" applyAlignment="1">
      <alignment vertical="center" wrapText="1"/>
    </xf>
    <xf numFmtId="0" fontId="12" fillId="0" borderId="0" xfId="0" applyFont="1" applyBorder="1" applyAlignment="1">
      <alignment vertical="center" wrapText="1"/>
    </xf>
    <xf numFmtId="0" fontId="10" fillId="0" borderId="0" xfId="0" applyFont="1" applyBorder="1" applyAlignment="1">
      <alignment horizontal="center" vertical="center" wrapText="1"/>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0" fillId="26" borderId="0" xfId="0" applyFont="1" applyFill="1" applyAlignment="1">
      <alignment horizontal="center" vertical="center" wrapText="1"/>
    </xf>
    <xf numFmtId="0" fontId="0" fillId="26" borderId="0" xfId="0" applyFill="1" applyAlignment="1"/>
    <xf numFmtId="0" fontId="31" fillId="0" borderId="0" xfId="91">
      <alignment vertical="top"/>
    </xf>
    <xf numFmtId="0" fontId="12" fillId="0" borderId="0" xfId="0" applyFont="1" applyBorder="1" applyAlignment="1">
      <alignment horizontal="center"/>
    </xf>
    <xf numFmtId="0" fontId="12" fillId="0" borderId="0" xfId="0" applyFont="1" applyBorder="1" applyAlignment="1">
      <alignment horizontal="left" wrapText="1"/>
    </xf>
    <xf numFmtId="0" fontId="49" fillId="0" borderId="0" xfId="0" applyFont="1" applyBorder="1" applyAlignment="1">
      <alignment horizontal="center"/>
    </xf>
    <xf numFmtId="0" fontId="10" fillId="0" borderId="16" xfId="0" applyFont="1" applyBorder="1" applyAlignment="1">
      <alignment horizontal="center" vertical="center" wrapText="1"/>
    </xf>
    <xf numFmtId="0" fontId="15" fillId="0" borderId="0" xfId="0" applyFont="1" applyAlignment="1">
      <alignment horizontal="center" vertical="center" wrapText="1"/>
    </xf>
    <xf numFmtId="0" fontId="37" fillId="0" borderId="0" xfId="0" applyFont="1" applyAlignment="1"/>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12" fillId="26" borderId="11" xfId="0" applyFont="1" applyFill="1" applyBorder="1" applyAlignment="1">
      <alignment horizontal="center" vertical="center" wrapText="1"/>
    </xf>
    <xf numFmtId="0" fontId="17" fillId="0" borderId="12" xfId="0" applyFont="1" applyBorder="1" applyAlignment="1">
      <alignment horizontal="center"/>
    </xf>
    <xf numFmtId="0" fontId="52" fillId="26" borderId="16" xfId="0" applyFont="1" applyFill="1" applyBorder="1" applyAlignment="1">
      <alignment horizontal="center" vertical="center" wrapText="1"/>
    </xf>
    <xf numFmtId="0" fontId="39" fillId="26" borderId="13" xfId="0" applyFont="1" applyFill="1" applyBorder="1" applyAlignment="1">
      <alignment horizontal="center" vertical="center" wrapText="1"/>
    </xf>
    <xf numFmtId="0" fontId="38" fillId="0" borderId="11" xfId="0" applyFont="1" applyBorder="1" applyAlignment="1">
      <alignment horizontal="center" vertical="center"/>
    </xf>
    <xf numFmtId="0" fontId="12" fillId="0" borderId="11" xfId="0" applyFont="1" applyFill="1" applyBorder="1" applyAlignment="1">
      <alignment horizontal="center" vertical="center" wrapText="1"/>
    </xf>
    <xf numFmtId="1" fontId="38" fillId="26" borderId="11" xfId="0" applyNumberFormat="1" applyFont="1" applyFill="1" applyBorder="1" applyAlignment="1">
      <alignment horizontal="center" vertical="center"/>
    </xf>
    <xf numFmtId="0" fontId="13" fillId="0" borderId="11" xfId="0" applyFont="1" applyBorder="1" applyAlignment="1">
      <alignment horizontal="center" vertical="center"/>
    </xf>
    <xf numFmtId="0" fontId="10" fillId="0" borderId="0" xfId="257" applyFont="1" applyAlignment="1">
      <alignment horizontal="center" vertical="center" wrapText="1"/>
    </xf>
    <xf numFmtId="0" fontId="9" fillId="0" borderId="0" xfId="257" applyAlignment="1"/>
    <xf numFmtId="0" fontId="9" fillId="0" borderId="11" xfId="0" applyFont="1" applyBorder="1" applyAlignment="1">
      <alignment horizontal="center" vertical="center"/>
    </xf>
    <xf numFmtId="0" fontId="9" fillId="26" borderId="11" xfId="0" applyFont="1" applyFill="1" applyBorder="1" applyAlignment="1">
      <alignment horizontal="center" vertical="center"/>
    </xf>
    <xf numFmtId="0" fontId="9" fillId="0" borderId="14" xfId="0" applyFont="1" applyBorder="1" applyAlignment="1">
      <alignment horizontal="center" vertical="center"/>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2" fontId="38" fillId="0" borderId="12" xfId="0" applyNumberFormat="1" applyFont="1" applyBorder="1" applyAlignment="1">
      <alignment horizontal="center" vertical="center"/>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2" fontId="15" fillId="0" borderId="34" xfId="0" applyNumberFormat="1" applyFont="1" applyBorder="1" applyAlignment="1">
      <alignment horizontal="center" vertical="center" wrapText="1"/>
    </xf>
    <xf numFmtId="0" fontId="0" fillId="0" borderId="11" xfId="0" applyBorder="1" applyAlignment="1">
      <alignment horizontal="center" vertical="center" wrapText="1"/>
    </xf>
    <xf numFmtId="0" fontId="12" fillId="0" borderId="11" xfId="0" applyFont="1" applyBorder="1" applyAlignment="1">
      <alignment horizontal="center" vertical="center" wrapText="1"/>
    </xf>
    <xf numFmtId="0" fontId="15"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39" fillId="26" borderId="19" xfId="0" applyFont="1" applyFill="1" applyBorder="1" applyAlignment="1">
      <alignment horizontal="center" vertical="center" wrapText="1"/>
    </xf>
    <xf numFmtId="0" fontId="0" fillId="0" borderId="14" xfId="0" applyBorder="1" applyAlignment="1">
      <alignment horizontal="center" vertical="center"/>
    </xf>
    <xf numFmtId="0" fontId="54" fillId="0" borderId="0" xfId="0" applyFont="1" applyBorder="1" applyAlignment="1">
      <alignment horizontal="center" vertical="center" wrapText="1"/>
    </xf>
    <xf numFmtId="0" fontId="12" fillId="0" borderId="0" xfId="0" applyFont="1" applyFill="1" applyBorder="1" applyAlignment="1">
      <alignment horizontal="center" vertical="center" wrapText="1"/>
    </xf>
    <xf numFmtId="0" fontId="0" fillId="0" borderId="0" xfId="132" applyFont="1"/>
    <xf numFmtId="0" fontId="9" fillId="0" borderId="0" xfId="132" applyFont="1"/>
    <xf numFmtId="0" fontId="17" fillId="0" borderId="11" xfId="217" applyFont="1" applyBorder="1" applyAlignment="1">
      <alignment horizontal="center" vertical="center" wrapText="1"/>
    </xf>
    <xf numFmtId="0" fontId="17" fillId="0" borderId="16" xfId="132" applyFont="1" applyBorder="1" applyAlignment="1">
      <alignment horizontal="center" vertical="center" wrapText="1"/>
    </xf>
    <xf numFmtId="0" fontId="17" fillId="0" borderId="11" xfId="132" applyFont="1" applyBorder="1" applyAlignment="1">
      <alignment horizontal="center" vertical="center" wrapText="1"/>
    </xf>
    <xf numFmtId="0" fontId="9" fillId="0" borderId="16" xfId="132" applyFont="1" applyBorder="1" applyAlignment="1">
      <alignment horizontal="center" vertical="center" wrapText="1"/>
    </xf>
    <xf numFmtId="17" fontId="38" fillId="0" borderId="11" xfId="132" applyNumberFormat="1" applyFont="1" applyBorder="1" applyAlignment="1">
      <alignment horizontal="center" vertical="center"/>
    </xf>
    <xf numFmtId="1" fontId="38" fillId="0" borderId="11" xfId="132" applyNumberFormat="1" applyFont="1" applyBorder="1" applyAlignment="1">
      <alignment horizontal="center" vertical="center"/>
    </xf>
    <xf numFmtId="0" fontId="9" fillId="0" borderId="18" xfId="132" applyFont="1" applyBorder="1" applyAlignment="1">
      <alignment horizontal="center" vertical="center" wrapText="1"/>
    </xf>
    <xf numFmtId="165" fontId="38" fillId="0" borderId="11" xfId="132" applyNumberFormat="1" applyFont="1" applyBorder="1" applyAlignment="1">
      <alignment horizontal="center" vertical="center"/>
    </xf>
    <xf numFmtId="46" fontId="38" fillId="0" borderId="11" xfId="132" applyNumberFormat="1" applyFont="1" applyBorder="1" applyAlignment="1">
      <alignment horizontal="center" vertical="center"/>
    </xf>
    <xf numFmtId="0" fontId="9" fillId="0" borderId="17" xfId="132" applyFont="1" applyBorder="1"/>
    <xf numFmtId="0" fontId="17" fillId="0" borderId="12" xfId="217" applyFont="1" applyBorder="1" applyAlignment="1">
      <alignment horizontal="center" vertical="center" wrapText="1"/>
    </xf>
    <xf numFmtId="0" fontId="17" fillId="0" borderId="12" xfId="132" applyFont="1" applyBorder="1" applyAlignment="1">
      <alignment horizontal="center" vertical="center"/>
    </xf>
    <xf numFmtId="2" fontId="38" fillId="0" borderId="12" xfId="132" applyNumberFormat="1" applyFont="1" applyBorder="1" applyAlignment="1">
      <alignment horizontal="center" vertical="center"/>
    </xf>
    <xf numFmtId="0" fontId="38" fillId="0" borderId="11" xfId="0" applyFont="1" applyBorder="1" applyAlignment="1">
      <alignment horizontal="center" vertical="center" wrapText="1"/>
    </xf>
    <xf numFmtId="0" fontId="38" fillId="0" borderId="11" xfId="0" applyFont="1" applyBorder="1" applyAlignment="1">
      <alignment horizontal="justify" vertical="center" wrapText="1"/>
    </xf>
    <xf numFmtId="0" fontId="38" fillId="0" borderId="11" xfId="0" applyFont="1" applyBorder="1" applyAlignment="1">
      <alignment vertical="center" wrapText="1"/>
    </xf>
    <xf numFmtId="0" fontId="38" fillId="0" borderId="11" xfId="0" applyFont="1" applyBorder="1" applyAlignment="1">
      <alignment vertical="center" wrapText="1"/>
    </xf>
    <xf numFmtId="0" fontId="38"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132" applyFont="1" applyBorder="1" applyAlignment="1">
      <alignment horizontal="center" vertical="center" wrapText="1"/>
    </xf>
    <xf numFmtId="0" fontId="0" fillId="0" borderId="17" xfId="132" applyFont="1" applyBorder="1"/>
    <xf numFmtId="0" fontId="0" fillId="0" borderId="18" xfId="132" applyFont="1" applyBorder="1"/>
    <xf numFmtId="0" fontId="0" fillId="0" borderId="33" xfId="132" applyFont="1" applyBorder="1"/>
    <xf numFmtId="0" fontId="0" fillId="0" borderId="34" xfId="132" applyFont="1" applyBorder="1"/>
    <xf numFmtId="1" fontId="38" fillId="0" borderId="14" xfId="132" applyNumberFormat="1" applyFont="1" applyBorder="1" applyAlignment="1">
      <alignment horizontal="center" vertical="center"/>
    </xf>
    <xf numFmtId="2" fontId="38" fillId="0" borderId="15" xfId="132" applyNumberFormat="1" applyFont="1" applyBorder="1" applyAlignment="1">
      <alignment horizontal="center" vertical="center"/>
    </xf>
    <xf numFmtId="0" fontId="38" fillId="0" borderId="20" xfId="0" applyFont="1" applyBorder="1" applyAlignment="1">
      <alignment vertical="center" wrapText="1"/>
    </xf>
    <xf numFmtId="0" fontId="17" fillId="0" borderId="11" xfId="0" applyFont="1" applyBorder="1" applyAlignment="1">
      <alignment horizontal="center" vertical="center"/>
    </xf>
    <xf numFmtId="0" fontId="16" fillId="0" borderId="11" xfId="386" applyFont="1" applyBorder="1" applyAlignment="1">
      <alignment horizontal="center" vertical="top"/>
    </xf>
    <xf numFmtId="0" fontId="9" fillId="0" borderId="11" xfId="386" applyFont="1" applyBorder="1" applyAlignment="1">
      <alignment vertical="center" wrapText="1"/>
    </xf>
    <xf numFmtId="0" fontId="9" fillId="0" borderId="11" xfId="386" applyBorder="1" applyAlignment="1">
      <alignment vertical="center" wrapText="1"/>
    </xf>
    <xf numFmtId="0" fontId="12" fillId="0" borderId="11" xfId="0" applyFont="1" applyBorder="1" applyAlignment="1">
      <alignment horizontal="center" vertical="center" wrapText="1"/>
    </xf>
    <xf numFmtId="0" fontId="0" fillId="0" borderId="11" xfId="0" applyBorder="1" applyAlignment="1">
      <alignment horizontal="center" wrapText="1"/>
    </xf>
    <xf numFmtId="0" fontId="51" fillId="0" borderId="11" xfId="0" applyFont="1" applyBorder="1" applyAlignment="1">
      <alignment horizontal="center" vertical="center" wrapText="1"/>
    </xf>
    <xf numFmtId="0" fontId="38" fillId="0" borderId="20" xfId="0" applyFont="1" applyBorder="1" applyAlignment="1">
      <alignment horizontal="center" vertical="center"/>
    </xf>
    <xf numFmtId="0" fontId="17" fillId="0" borderId="11" xfId="0" applyFont="1" applyBorder="1" applyAlignment="1">
      <alignment horizontal="center" vertical="center" wrapText="1"/>
    </xf>
    <xf numFmtId="1" fontId="38" fillId="0" borderId="19" xfId="132" applyNumberFormat="1" applyFont="1" applyBorder="1" applyAlignment="1">
      <alignment horizontal="center" vertical="center"/>
    </xf>
    <xf numFmtId="165" fontId="38" fillId="0" borderId="14" xfId="132" applyNumberFormat="1" applyFont="1" applyBorder="1"/>
    <xf numFmtId="165" fontId="38" fillId="0" borderId="12" xfId="132" applyNumberFormat="1" applyFont="1" applyBorder="1" applyAlignment="1">
      <alignment horizontal="center" vertical="center"/>
    </xf>
    <xf numFmtId="165" fontId="38" fillId="0" borderId="14" xfId="132" applyNumberFormat="1" applyFont="1" applyBorder="1" applyAlignment="1">
      <alignment horizontal="center" vertical="center"/>
    </xf>
    <xf numFmtId="46" fontId="38" fillId="0" borderId="14" xfId="132" applyNumberFormat="1" applyFont="1" applyBorder="1" applyAlignment="1">
      <alignment horizontal="center" vertical="center"/>
    </xf>
    <xf numFmtId="1" fontId="38" fillId="0" borderId="49" xfId="132" applyNumberFormat="1" applyFont="1" applyBorder="1" applyAlignment="1">
      <alignment horizontal="center" vertical="center"/>
    </xf>
    <xf numFmtId="165" fontId="38" fillId="0" borderId="15" xfId="132" applyNumberFormat="1" applyFont="1" applyBorder="1" applyAlignment="1">
      <alignment horizontal="center" vertical="center"/>
    </xf>
    <xf numFmtId="165" fontId="38" fillId="0" borderId="47" xfId="132" applyNumberFormat="1" applyFont="1" applyBorder="1" applyAlignment="1">
      <alignment horizontal="center" vertical="center"/>
    </xf>
    <xf numFmtId="1" fontId="10" fillId="0" borderId="0" xfId="0" applyNumberFormat="1" applyFont="1" applyAlignment="1">
      <alignment horizontal="center" vertical="center" wrapText="1"/>
    </xf>
    <xf numFmtId="0" fontId="16" fillId="0" borderId="17" xfId="132" applyFont="1" applyBorder="1" applyAlignment="1">
      <alignment vertical="center" wrapText="1"/>
    </xf>
    <xf numFmtId="0" fontId="17" fillId="0" borderId="35" xfId="217" applyFont="1" applyBorder="1" applyAlignment="1">
      <alignment horizontal="center" vertical="center" wrapText="1"/>
    </xf>
    <xf numFmtId="0" fontId="17" fillId="0" borderId="21" xfId="217" applyFont="1" applyBorder="1" applyAlignment="1">
      <alignment horizontal="center" vertical="center"/>
    </xf>
    <xf numFmtId="0" fontId="17" fillId="0" borderId="21" xfId="217" applyFont="1" applyBorder="1" applyAlignment="1">
      <alignment horizontal="center" vertical="center" wrapText="1"/>
    </xf>
    <xf numFmtId="0" fontId="17" fillId="0" borderId="36" xfId="217" applyFont="1" applyBorder="1" applyAlignment="1">
      <alignment horizontal="center" vertical="center" wrapText="1"/>
    </xf>
    <xf numFmtId="0" fontId="17" fillId="0" borderId="16" xfId="217" applyFont="1" applyBorder="1" applyAlignment="1">
      <alignment horizontal="center" vertical="center" wrapText="1"/>
    </xf>
    <xf numFmtId="0" fontId="17" fillId="0" borderId="11" xfId="217" applyFont="1" applyBorder="1" applyAlignment="1">
      <alignment horizontal="center" vertical="center"/>
    </xf>
    <xf numFmtId="0" fontId="17" fillId="0" borderId="19" xfId="217" applyFont="1" applyBorder="1" applyAlignment="1">
      <alignment horizontal="center" vertical="center" wrapText="1"/>
    </xf>
    <xf numFmtId="0" fontId="17" fillId="0" borderId="27" xfId="217" applyFont="1" applyBorder="1" applyAlignment="1">
      <alignment horizontal="center" vertical="center" wrapText="1"/>
    </xf>
    <xf numFmtId="0" fontId="17" fillId="0" borderId="17" xfId="217" applyFont="1" applyBorder="1" applyAlignment="1">
      <alignment horizontal="center" vertical="center" wrapText="1"/>
    </xf>
    <xf numFmtId="165" fontId="9" fillId="0" borderId="0" xfId="132" applyNumberFormat="1" applyFont="1"/>
    <xf numFmtId="46" fontId="38" fillId="0" borderId="14" xfId="132" applyNumberFormat="1" applyFont="1" applyBorder="1"/>
    <xf numFmtId="0" fontId="0" fillId="0" borderId="16" xfId="132" applyFont="1" applyBorder="1" applyAlignment="1">
      <alignment horizontal="center" vertical="center"/>
    </xf>
    <xf numFmtId="17" fontId="38" fillId="0" borderId="11" xfId="132" applyNumberFormat="1" applyFont="1" applyBorder="1"/>
    <xf numFmtId="0" fontId="9" fillId="0" borderId="0" xfId="132"/>
    <xf numFmtId="0" fontId="9" fillId="0" borderId="17" xfId="132" applyBorder="1"/>
    <xf numFmtId="0" fontId="9" fillId="0" borderId="16" xfId="132" applyBorder="1" applyAlignment="1">
      <alignment horizontal="center" vertical="center" wrapText="1"/>
    </xf>
    <xf numFmtId="0" fontId="9" fillId="0" borderId="18" xfId="132" applyBorder="1" applyAlignment="1">
      <alignment horizontal="center" vertical="center" wrapText="1"/>
    </xf>
    <xf numFmtId="165" fontId="9" fillId="0" borderId="0" xfId="132" applyNumberFormat="1"/>
    <xf numFmtId="0" fontId="9" fillId="0" borderId="48" xfId="132" applyBorder="1"/>
    <xf numFmtId="0" fontId="16" fillId="0" borderId="16" xfId="386" applyFont="1" applyBorder="1" applyAlignment="1">
      <alignment horizontal="center" vertical="top"/>
    </xf>
    <xf numFmtId="0" fontId="16" fillId="0" borderId="12" xfId="386" applyFont="1" applyBorder="1" applyAlignment="1">
      <alignment horizontal="center" vertical="top"/>
    </xf>
    <xf numFmtId="0" fontId="17" fillId="0" borderId="16" xfId="386" applyFont="1" applyBorder="1" applyAlignment="1">
      <alignment horizontal="center" vertical="center" wrapText="1"/>
    </xf>
    <xf numFmtId="0" fontId="9" fillId="0" borderId="12" xfId="386" applyFont="1" applyBorder="1" applyAlignment="1">
      <alignment horizontal="center" vertical="center" wrapText="1"/>
    </xf>
    <xf numFmtId="0" fontId="17" fillId="0" borderId="13" xfId="386" applyFont="1" applyBorder="1" applyAlignment="1">
      <alignment horizontal="center" vertical="center" wrapText="1"/>
    </xf>
    <xf numFmtId="0" fontId="9" fillId="0" borderId="14" xfId="386" applyFont="1" applyBorder="1" applyAlignment="1">
      <alignment vertical="center" wrapText="1"/>
    </xf>
    <xf numFmtId="0" fontId="12" fillId="0" borderId="11" xfId="0" applyFont="1" applyBorder="1" applyAlignment="1">
      <alignment horizontal="center" vertical="center" wrapText="1"/>
    </xf>
    <xf numFmtId="0" fontId="39" fillId="26" borderId="11" xfId="0" applyFont="1" applyFill="1" applyBorder="1" applyAlignment="1">
      <alignment horizontal="center" vertical="center" wrapText="1"/>
    </xf>
    <xf numFmtId="0" fontId="12" fillId="0" borderId="1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55"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39" fillId="26" borderId="11" xfId="0" applyFont="1" applyFill="1" applyBorder="1" applyAlignment="1">
      <alignment horizontal="center" vertical="center" wrapText="1"/>
    </xf>
    <xf numFmtId="0" fontId="54" fillId="0" borderId="22" xfId="0" applyFont="1" applyBorder="1" applyAlignment="1">
      <alignment horizontal="center" vertical="center" wrapText="1"/>
    </xf>
    <xf numFmtId="0" fontId="54" fillId="0" borderId="23" xfId="0" applyFont="1" applyBorder="1" applyAlignment="1">
      <alignment horizontal="center" vertical="center" wrapText="1"/>
    </xf>
    <xf numFmtId="0" fontId="54" fillId="0" borderId="24" xfId="0" applyFont="1" applyBorder="1" applyAlignment="1">
      <alignment horizontal="center" vertical="center" wrapText="1"/>
    </xf>
    <xf numFmtId="0" fontId="52" fillId="0" borderId="16"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12"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16" xfId="0" applyFont="1" applyBorder="1" applyAlignment="1">
      <alignment horizontal="center" vertical="center" wrapText="1"/>
    </xf>
    <xf numFmtId="0" fontId="16" fillId="0" borderId="39" xfId="132" applyFont="1" applyBorder="1" applyAlignment="1">
      <alignment horizontal="center" vertical="center" wrapText="1"/>
    </xf>
    <xf numFmtId="0" fontId="16" fillId="0" borderId="30" xfId="132" applyFont="1" applyBorder="1" applyAlignment="1">
      <alignment horizontal="center" vertical="center" wrapText="1"/>
    </xf>
    <xf numFmtId="0" fontId="16" fillId="0" borderId="29" xfId="132" applyFont="1" applyBorder="1" applyAlignment="1">
      <alignment horizontal="center" vertical="center" wrapText="1"/>
    </xf>
    <xf numFmtId="0" fontId="9" fillId="0" borderId="37" xfId="132" applyFont="1" applyBorder="1" applyAlignment="1">
      <alignment horizontal="center" vertical="center" wrapText="1"/>
    </xf>
    <xf numFmtId="0" fontId="9" fillId="0" borderId="38" xfId="132" applyFont="1" applyBorder="1" applyAlignment="1">
      <alignment horizontal="center" vertical="center" wrapText="1"/>
    </xf>
    <xf numFmtId="0" fontId="0" fillId="0" borderId="13" xfId="132" applyFont="1" applyBorder="1" applyAlignment="1">
      <alignment horizontal="center"/>
    </xf>
    <xf numFmtId="0" fontId="0" fillId="0" borderId="14" xfId="132" applyFont="1" applyBorder="1" applyAlignment="1">
      <alignment horizontal="center"/>
    </xf>
    <xf numFmtId="0" fontId="39" fillId="0" borderId="28" xfId="0" applyFont="1" applyBorder="1" applyAlignment="1">
      <alignment horizontal="center" vertical="center" wrapText="1"/>
    </xf>
    <xf numFmtId="0" fontId="39" fillId="0" borderId="20" xfId="0" applyFont="1" applyBorder="1" applyAlignment="1">
      <alignment horizontal="center" vertical="center" wrapText="1"/>
    </xf>
    <xf numFmtId="0" fontId="16" fillId="0" borderId="22" xfId="132" applyFont="1" applyBorder="1" applyAlignment="1">
      <alignment horizontal="center" vertical="center" wrapText="1"/>
    </xf>
    <xf numFmtId="0" fontId="16" fillId="0" borderId="23" xfId="132" applyFont="1" applyBorder="1" applyAlignment="1">
      <alignment horizontal="center" vertical="center" wrapText="1"/>
    </xf>
    <xf numFmtId="0" fontId="16" fillId="0" borderId="24" xfId="132" applyFont="1" applyBorder="1" applyAlignment="1">
      <alignment horizontal="center" vertical="center" wrapText="1"/>
    </xf>
    <xf numFmtId="0" fontId="9" fillId="0" borderId="37" xfId="132" applyBorder="1" applyAlignment="1">
      <alignment horizontal="center" vertical="center" wrapText="1"/>
    </xf>
    <xf numFmtId="0" fontId="9" fillId="0" borderId="38" xfId="132" applyBorder="1" applyAlignment="1">
      <alignment horizontal="center" vertical="center" wrapText="1"/>
    </xf>
    <xf numFmtId="0" fontId="54" fillId="0" borderId="22" xfId="414" applyFont="1" applyBorder="1" applyAlignment="1">
      <alignment horizontal="center" vertical="center" wrapText="1"/>
    </xf>
    <xf numFmtId="0" fontId="54" fillId="0" borderId="23" xfId="414" applyFont="1" applyBorder="1" applyAlignment="1">
      <alignment horizontal="center" vertical="center" wrapText="1"/>
    </xf>
    <xf numFmtId="0" fontId="54" fillId="0" borderId="24" xfId="414" applyFont="1" applyBorder="1" applyAlignment="1">
      <alignment horizontal="center" vertical="center" wrapText="1"/>
    </xf>
    <xf numFmtId="0" fontId="39" fillId="0" borderId="28" xfId="414" applyFont="1" applyBorder="1" applyAlignment="1">
      <alignment horizontal="center" vertical="center" wrapText="1"/>
    </xf>
    <xf numFmtId="0" fontId="39" fillId="0" borderId="20" xfId="414" applyFont="1" applyBorder="1" applyAlignment="1">
      <alignment horizontal="center" vertical="center" wrapText="1"/>
    </xf>
    <xf numFmtId="0" fontId="39" fillId="0" borderId="11" xfId="414" applyFont="1" applyBorder="1" applyAlignment="1">
      <alignment horizontal="center" vertical="center" wrapText="1"/>
    </xf>
    <xf numFmtId="0" fontId="39" fillId="0" borderId="12" xfId="414" applyFont="1" applyBorder="1" applyAlignment="1">
      <alignment horizontal="center" vertical="center" wrapText="1"/>
    </xf>
    <xf numFmtId="0" fontId="9" fillId="0" borderId="13" xfId="132" applyBorder="1" applyAlignment="1">
      <alignment horizontal="center" vertical="center" wrapText="1"/>
    </xf>
    <xf numFmtId="0" fontId="9" fillId="0" borderId="14" xfId="132" applyBorder="1" applyAlignment="1">
      <alignment horizontal="center" vertical="center" wrapText="1"/>
    </xf>
    <xf numFmtId="0" fontId="14"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61" fillId="0" borderId="40" xfId="0" applyFont="1" applyBorder="1" applyAlignment="1">
      <alignment horizontal="center" vertical="center" wrapText="1"/>
    </xf>
    <xf numFmtId="0" fontId="61" fillId="0" borderId="46" xfId="0" applyFont="1" applyBorder="1" applyAlignment="1">
      <alignment horizontal="center" vertical="center" wrapText="1"/>
    </xf>
    <xf numFmtId="0" fontId="61" fillId="0" borderId="41" xfId="0" applyFont="1" applyBorder="1" applyAlignment="1">
      <alignment horizontal="center" vertical="center" wrapText="1"/>
    </xf>
    <xf numFmtId="0" fontId="61" fillId="0" borderId="42"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44"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5" xfId="0" applyFont="1" applyBorder="1" applyAlignment="1">
      <alignment horizontal="center" vertical="center" wrapText="1"/>
    </xf>
    <xf numFmtId="0" fontId="38" fillId="0" borderId="11" xfId="0" applyFont="1" applyBorder="1" applyAlignment="1">
      <alignment vertical="center" wrapText="1"/>
    </xf>
    <xf numFmtId="0" fontId="13" fillId="0" borderId="11" xfId="0" applyFont="1" applyBorder="1" applyAlignment="1">
      <alignment horizontal="left" vertical="center" wrapText="1" indent="1"/>
    </xf>
    <xf numFmtId="0" fontId="56" fillId="0" borderId="11" xfId="257" applyFont="1" applyBorder="1" applyAlignment="1">
      <alignment horizontal="center" vertical="center" wrapText="1"/>
    </xf>
    <xf numFmtId="0" fontId="39" fillId="0" borderId="11" xfId="257" applyFont="1" applyBorder="1" applyAlignment="1">
      <alignment horizontal="center" vertical="center" wrapText="1"/>
    </xf>
    <xf numFmtId="0" fontId="39" fillId="0" borderId="11" xfId="257" applyFont="1" applyFill="1" applyBorder="1" applyAlignment="1">
      <alignment horizontal="center" vertical="center" wrapText="1"/>
    </xf>
    <xf numFmtId="0" fontId="12" fillId="0" borderId="11" xfId="257" applyFont="1" applyFill="1" applyBorder="1" applyAlignment="1">
      <alignment horizontal="center" vertical="center" wrapText="1"/>
    </xf>
    <xf numFmtId="0" fontId="17" fillId="0" borderId="11" xfId="0" applyFont="1" applyBorder="1" applyAlignment="1">
      <alignment horizontal="center" vertical="center" wrapText="1"/>
    </xf>
    <xf numFmtId="0" fontId="61" fillId="0" borderId="11" xfId="0" applyFont="1" applyBorder="1" applyAlignment="1">
      <alignment horizontal="center" vertical="center"/>
    </xf>
    <xf numFmtId="0" fontId="12" fillId="0" borderId="11" xfId="0" applyFont="1" applyBorder="1" applyAlignment="1">
      <alignment horizontal="center" vertical="center"/>
    </xf>
    <xf numFmtId="0" fontId="9" fillId="0" borderId="15" xfId="386" applyFont="1" applyBorder="1" applyAlignment="1">
      <alignment horizontal="center" vertical="center" wrapText="1"/>
    </xf>
    <xf numFmtId="1" fontId="38" fillId="26" borderId="14" xfId="0" applyNumberFormat="1" applyFont="1" applyFill="1" applyBorder="1" applyAlignment="1">
      <alignment horizontal="center" vertical="center"/>
    </xf>
    <xf numFmtId="0" fontId="16" fillId="0" borderId="0" xfId="132" applyFont="1" applyBorder="1" applyAlignment="1">
      <alignment vertical="center" wrapText="1"/>
    </xf>
    <xf numFmtId="0" fontId="9" fillId="0" borderId="0" xfId="132" applyFont="1" applyBorder="1"/>
    <xf numFmtId="1" fontId="38" fillId="0" borderId="0" xfId="82" applyNumberFormat="1" applyFont="1" applyBorder="1" applyAlignment="1">
      <alignment horizontal="center" vertical="center" wrapText="1"/>
    </xf>
    <xf numFmtId="17" fontId="17" fillId="0" borderId="0" xfId="132" applyNumberFormat="1" applyFont="1" applyBorder="1" applyAlignment="1">
      <alignment horizontal="center" vertical="center" wrapText="1"/>
    </xf>
    <xf numFmtId="1" fontId="9" fillId="26" borderId="0" xfId="132" applyNumberFormat="1" applyFont="1" applyFill="1" applyBorder="1" applyAlignment="1">
      <alignment horizontal="center" vertical="center" wrapText="1"/>
    </xf>
    <xf numFmtId="2" fontId="9" fillId="26" borderId="0" xfId="132" applyNumberFormat="1" applyFont="1" applyFill="1" applyBorder="1" applyAlignment="1">
      <alignment horizontal="center" vertical="center" wrapText="1"/>
    </xf>
    <xf numFmtId="0" fontId="9" fillId="0" borderId="0" xfId="132" applyFont="1" applyBorder="1" applyAlignment="1">
      <alignment horizontal="center" vertical="center" wrapText="1"/>
    </xf>
    <xf numFmtId="1" fontId="38" fillId="0" borderId="0" xfId="132" applyNumberFormat="1" applyFont="1" applyBorder="1" applyAlignment="1">
      <alignment horizontal="center" vertical="center"/>
    </xf>
    <xf numFmtId="2" fontId="38" fillId="0" borderId="0" xfId="132" applyNumberFormat="1" applyFont="1" applyBorder="1" applyAlignment="1">
      <alignment horizontal="center" vertical="center"/>
    </xf>
    <xf numFmtId="0" fontId="0" fillId="0" borderId="0" xfId="132" applyFont="1" applyBorder="1"/>
    <xf numFmtId="0" fontId="9" fillId="0" borderId="0" xfId="132" applyBorder="1"/>
    <xf numFmtId="1" fontId="38" fillId="0" borderId="0" xfId="132" applyNumberFormat="1" applyFont="1" applyBorder="1" applyAlignment="1">
      <alignment horizontal="center" vertical="center" wrapText="1"/>
    </xf>
    <xf numFmtId="1" fontId="9" fillId="26" borderId="0" xfId="132" applyNumberFormat="1" applyFill="1" applyBorder="1" applyAlignment="1">
      <alignment horizontal="center" vertical="center" wrapText="1"/>
    </xf>
    <xf numFmtId="2" fontId="9" fillId="26" borderId="0" xfId="132" applyNumberFormat="1" applyFill="1" applyBorder="1" applyAlignment="1">
      <alignment horizontal="center" vertical="center" wrapText="1"/>
    </xf>
    <xf numFmtId="0" fontId="17" fillId="0" borderId="0" xfId="217" applyFont="1" applyBorder="1" applyAlignment="1">
      <alignment horizontal="center" vertical="center" wrapText="1"/>
    </xf>
    <xf numFmtId="0" fontId="9" fillId="0" borderId="0" xfId="132" applyBorder="1" applyAlignment="1">
      <alignment horizontal="center" vertical="center" wrapText="1"/>
    </xf>
    <xf numFmtId="165" fontId="0" fillId="0" borderId="0" xfId="132" applyNumberFormat="1" applyFont="1" applyBorder="1"/>
    <xf numFmtId="165" fontId="0" fillId="0" borderId="33" xfId="132" applyNumberFormat="1" applyFont="1" applyBorder="1"/>
    <xf numFmtId="165" fontId="38" fillId="0" borderId="0" xfId="132" applyNumberFormat="1" applyFont="1" applyBorder="1" applyAlignment="1">
      <alignment horizontal="center" vertical="center"/>
    </xf>
  </cellXfs>
  <cellStyles count="579">
    <cellStyle name="??                          " xfId="1"/>
    <cellStyle name="??                           1" xfId="260"/>
    <cellStyle name="??                           2" xfId="2"/>
    <cellStyle name="??                           2 2" xfId="415"/>
    <cellStyle name="??                           3" xfId="3"/>
    <cellStyle name="??                           3 2" xfId="416"/>
    <cellStyle name="??                          _SoP002 (2)" xfId="4"/>
    <cellStyle name="_Accident sop00-2" xfId="5"/>
    <cellStyle name="_Accident sop00-2 2" xfId="130"/>
    <cellStyle name="_Accident sop00-2 2 2" xfId="445"/>
    <cellStyle name="_Accident sop00-2 3" xfId="139"/>
    <cellStyle name="_Accident sop00-2 3 2" xfId="453"/>
    <cellStyle name="_Accident sop00-2 4" xfId="192"/>
    <cellStyle name="_Accident sop00-2 4 2" xfId="501"/>
    <cellStyle name="_Accident sop00-2 5" xfId="206"/>
    <cellStyle name="_Accident sop00-2 5 2" xfId="513"/>
    <cellStyle name="_Accident sop00-2 6" xfId="230"/>
    <cellStyle name="_Accident sop00-2 6 2" xfId="535"/>
    <cellStyle name="_Accident sop00-2 7" xfId="213"/>
    <cellStyle name="_Accident sop00-2 7 2" xfId="519"/>
    <cellStyle name="_Accident sop00-2 8" xfId="240"/>
    <cellStyle name="_Accident sop00-2 8 2" xfId="541"/>
    <cellStyle name="_Accident sop00-2 9" xfId="417"/>
    <cellStyle name="•W€_G7ATD" xfId="6"/>
    <cellStyle name="20% - Accent1" xfId="7" builtinId="30" customBuiltin="1"/>
    <cellStyle name="20% - Accent1 2" xfId="261"/>
    <cellStyle name="20% - Accent1 2 2" xfId="262"/>
    <cellStyle name="20% - Accent2" xfId="8" builtinId="34" customBuiltin="1"/>
    <cellStyle name="20% - Accent2 2" xfId="263"/>
    <cellStyle name="20% - Accent2 2 2" xfId="264"/>
    <cellStyle name="20% - Accent3" xfId="9" builtinId="38" customBuiltin="1"/>
    <cellStyle name="20% - Accent3 2" xfId="265"/>
    <cellStyle name="20% - Accent3 2 2" xfId="266"/>
    <cellStyle name="20% - Accent4" xfId="10" builtinId="42" customBuiltin="1"/>
    <cellStyle name="20% - Accent4 2" xfId="267"/>
    <cellStyle name="20% - Accent4 2 2" xfId="268"/>
    <cellStyle name="20% - Accent5" xfId="11" builtinId="46" customBuiltin="1"/>
    <cellStyle name="20% - Accent5 2" xfId="269"/>
    <cellStyle name="20% - Accent5 2 2" xfId="270"/>
    <cellStyle name="20% - Accent6" xfId="12" builtinId="50" customBuiltin="1"/>
    <cellStyle name="20% - Accent6 2" xfId="271"/>
    <cellStyle name="20% - Accent6 2 2" xfId="272"/>
    <cellStyle name="40% - Accent1" xfId="13" builtinId="31" customBuiltin="1"/>
    <cellStyle name="40% - Accent1 2" xfId="273"/>
    <cellStyle name="40% - Accent1 2 2" xfId="274"/>
    <cellStyle name="40% - Accent2" xfId="14" builtinId="35" customBuiltin="1"/>
    <cellStyle name="40% - Accent2 2" xfId="275"/>
    <cellStyle name="40% - Accent2 2 2" xfId="276"/>
    <cellStyle name="40% - Accent3" xfId="15" builtinId="39" customBuiltin="1"/>
    <cellStyle name="40% - Accent3 2" xfId="277"/>
    <cellStyle name="40% - Accent3 2 2" xfId="278"/>
    <cellStyle name="40% - Accent4" xfId="16" builtinId="43" customBuiltin="1"/>
    <cellStyle name="40% - Accent4 2" xfId="279"/>
    <cellStyle name="40% - Accent4 2 2" xfId="280"/>
    <cellStyle name="40% - Accent5" xfId="17" builtinId="47" customBuiltin="1"/>
    <cellStyle name="40% - Accent5 2" xfId="281"/>
    <cellStyle name="40% - Accent5 2 2" xfId="282"/>
    <cellStyle name="40% - Accent6" xfId="18" builtinId="51" customBuiltin="1"/>
    <cellStyle name="40% - Accent6 2" xfId="283"/>
    <cellStyle name="40% - Accent6 2 2" xfId="284"/>
    <cellStyle name="60% - Accent1" xfId="19" builtinId="32" customBuiltin="1"/>
    <cellStyle name="60% - Accent1 2" xfId="285"/>
    <cellStyle name="60% - Accent1 2 2" xfId="286"/>
    <cellStyle name="60% - Accent2" xfId="20" builtinId="36" customBuiltin="1"/>
    <cellStyle name="60% - Accent2 2" xfId="287"/>
    <cellStyle name="60% - Accent2 2 2" xfId="288"/>
    <cellStyle name="60% - Accent3" xfId="21" builtinId="40" customBuiltin="1"/>
    <cellStyle name="60% - Accent3 2" xfId="289"/>
    <cellStyle name="60% - Accent3 2 2" xfId="290"/>
    <cellStyle name="60% - Accent4" xfId="22" builtinId="44" customBuiltin="1"/>
    <cellStyle name="60% - Accent4 2" xfId="291"/>
    <cellStyle name="60% - Accent4 2 2" xfId="292"/>
    <cellStyle name="60% - Accent5" xfId="23" builtinId="48" customBuiltin="1"/>
    <cellStyle name="60% - Accent5 2" xfId="293"/>
    <cellStyle name="60% - Accent5 2 2" xfId="294"/>
    <cellStyle name="60% - Accent6" xfId="24" builtinId="52" customBuiltin="1"/>
    <cellStyle name="60% - Accent6 2" xfId="295"/>
    <cellStyle name="60% - Accent6 2 2" xfId="296"/>
    <cellStyle name="Accent1" xfId="25" builtinId="29" customBuiltin="1"/>
    <cellStyle name="Accent1 2" xfId="297"/>
    <cellStyle name="Accent1 2 2" xfId="298"/>
    <cellStyle name="Accent2" xfId="26" builtinId="33" customBuiltin="1"/>
    <cellStyle name="Accent2 2" xfId="299"/>
    <cellStyle name="Accent2 2 2" xfId="300"/>
    <cellStyle name="Accent3" xfId="27" builtinId="37" customBuiltin="1"/>
    <cellStyle name="Accent3 2" xfId="301"/>
    <cellStyle name="Accent3 2 2" xfId="302"/>
    <cellStyle name="Accent4" xfId="28" builtinId="41" customBuiltin="1"/>
    <cellStyle name="Accent4 2" xfId="303"/>
    <cellStyle name="Accent4 2 2" xfId="304"/>
    <cellStyle name="Accent5" xfId="29" builtinId="45" customBuiltin="1"/>
    <cellStyle name="Accent5 2" xfId="305"/>
    <cellStyle name="Accent5 2 2" xfId="306"/>
    <cellStyle name="Accent6" xfId="30" builtinId="49" customBuiltin="1"/>
    <cellStyle name="Accent6 2" xfId="307"/>
    <cellStyle name="Accent6 2 2" xfId="308"/>
    <cellStyle name="AeE­ [0]_INQUIRY ¿μ¾÷AßAø " xfId="31"/>
    <cellStyle name="AeE­_INQUIRY ¿μ¾÷AßAø " xfId="32"/>
    <cellStyle name="AÞ¸¶ [0]_INQUIRY ¿?¾÷AßAø " xfId="33"/>
    <cellStyle name="AÞ¸¶_INQUIRY ¿?¾÷AßAø " xfId="34"/>
    <cellStyle name="Bad" xfId="35" builtinId="27" customBuiltin="1"/>
    <cellStyle name="Bad 2" xfId="309"/>
    <cellStyle name="Bad 2 2" xfId="310"/>
    <cellStyle name="Black" xfId="36"/>
    <cellStyle name="Black 1" xfId="311"/>
    <cellStyle name="Black 2" xfId="312"/>
    <cellStyle name="Black_Accident 2009-10 Sabarmati Circle" xfId="313"/>
    <cellStyle name="Border" xfId="37"/>
    <cellStyle name="Border 1" xfId="314"/>
    <cellStyle name="Border 2" xfId="315"/>
    <cellStyle name="Border_Accident 2009-10 Sabarmati Circle" xfId="316"/>
    <cellStyle name="C?AØ_¿?¾÷CoE² " xfId="38"/>
    <cellStyle name="C￥AØ_¿μ¾÷CoE² " xfId="39"/>
    <cellStyle name="Calculation" xfId="40" builtinId="22" customBuiltin="1"/>
    <cellStyle name="Calculation 2" xfId="317"/>
    <cellStyle name="Calculation 2 2" xfId="318"/>
    <cellStyle name="Check Cell" xfId="41" builtinId="23" customBuiltin="1"/>
    <cellStyle name="Check Cell 2" xfId="319"/>
    <cellStyle name="Check Cell 2 2" xfId="320"/>
    <cellStyle name="Comma0" xfId="42"/>
    <cellStyle name="Comma0 1" xfId="321"/>
    <cellStyle name="Comma0 10" xfId="244"/>
    <cellStyle name="Comma0 10 2" xfId="545"/>
    <cellStyle name="Comma0 2" xfId="43"/>
    <cellStyle name="Comma0 2 2" xfId="418"/>
    <cellStyle name="Comma0 3" xfId="44"/>
    <cellStyle name="Comma0 3 2" xfId="419"/>
    <cellStyle name="Comma0 4" xfId="133"/>
    <cellStyle name="Comma0 4 2" xfId="447"/>
    <cellStyle name="Comma0 5" xfId="175"/>
    <cellStyle name="Comma0 5 2" xfId="485"/>
    <cellStyle name="Comma0 6" xfId="199"/>
    <cellStyle name="Comma0 6 2" xfId="507"/>
    <cellStyle name="Comma0 7" xfId="214"/>
    <cellStyle name="Comma0 7 2" xfId="520"/>
    <cellStyle name="Comma0 8" xfId="228"/>
    <cellStyle name="Comma0 8 2" xfId="533"/>
    <cellStyle name="Comma0 9" xfId="231"/>
    <cellStyle name="Comma0 9 2" xfId="536"/>
    <cellStyle name="Comma0_Accident 2009-10 Sabarmati Circle" xfId="322"/>
    <cellStyle name="Currency 2" xfId="323"/>
    <cellStyle name="Currency0" xfId="45"/>
    <cellStyle name="Currency0 1" xfId="324"/>
    <cellStyle name="Currency0 10" xfId="239"/>
    <cellStyle name="Currency0 10 2" xfId="540"/>
    <cellStyle name="Currency0 2" xfId="46"/>
    <cellStyle name="Currency0 2 2" xfId="420"/>
    <cellStyle name="Currency0 3" xfId="47"/>
    <cellStyle name="Currency0 3 2" xfId="421"/>
    <cellStyle name="Currency0 4" xfId="134"/>
    <cellStyle name="Currency0 4 2" xfId="448"/>
    <cellStyle name="Currency0 5" xfId="176"/>
    <cellStyle name="Currency0 5 2" xfId="486"/>
    <cellStyle name="Currency0 6" xfId="197"/>
    <cellStyle name="Currency0 6 2" xfId="505"/>
    <cellStyle name="Currency0 7" xfId="211"/>
    <cellStyle name="Currency0 7 2" xfId="517"/>
    <cellStyle name="Currency0 8" xfId="218"/>
    <cellStyle name="Currency0 8 2" xfId="523"/>
    <cellStyle name="Currency0 9" xfId="232"/>
    <cellStyle name="Currency0 9 2" xfId="537"/>
    <cellStyle name="Currency0_Accident 2009-10 Sabarmati Circle" xfId="325"/>
    <cellStyle name="Date" xfId="48"/>
    <cellStyle name="Date 1" xfId="326"/>
    <cellStyle name="Date 10" xfId="246"/>
    <cellStyle name="Date 10 2" xfId="547"/>
    <cellStyle name="Date 2" xfId="49"/>
    <cellStyle name="Date 2 2" xfId="422"/>
    <cellStyle name="Date 3" xfId="50"/>
    <cellStyle name="Date 3 2" xfId="423"/>
    <cellStyle name="Date 4" xfId="135"/>
    <cellStyle name="Date 4 2" xfId="449"/>
    <cellStyle name="Date 5" xfId="177"/>
    <cellStyle name="Date 5 2" xfId="487"/>
    <cellStyle name="Date 6" xfId="198"/>
    <cellStyle name="Date 6 2" xfId="506"/>
    <cellStyle name="Date 7" xfId="212"/>
    <cellStyle name="Date 7 2" xfId="518"/>
    <cellStyle name="Date 8" xfId="205"/>
    <cellStyle name="Date 8 2" xfId="512"/>
    <cellStyle name="Date 9" xfId="222"/>
    <cellStyle name="Date 9 2" xfId="527"/>
    <cellStyle name="Date_Accident 2009-10 Sabarmati Circle" xfId="327"/>
    <cellStyle name="Dezimal [0]_laroux" xfId="51"/>
    <cellStyle name="Dezimal_laroux" xfId="52"/>
    <cellStyle name="Euro" xfId="53"/>
    <cellStyle name="Euro 1" xfId="328"/>
    <cellStyle name="Euro 10" xfId="233"/>
    <cellStyle name="Euro 10 2" xfId="538"/>
    <cellStyle name="Euro 2" xfId="54"/>
    <cellStyle name="Euro 2 2" xfId="424"/>
    <cellStyle name="Euro 3" xfId="55"/>
    <cellStyle name="Euro 3 2" xfId="425"/>
    <cellStyle name="Euro 4" xfId="136"/>
    <cellStyle name="Euro 4 2" xfId="450"/>
    <cellStyle name="Euro 5" xfId="178"/>
    <cellStyle name="Euro 5 2" xfId="488"/>
    <cellStyle name="Euro 6" xfId="194"/>
    <cellStyle name="Euro 6 2" xfId="502"/>
    <cellStyle name="Euro 7" xfId="208"/>
    <cellStyle name="Euro 7 2" xfId="514"/>
    <cellStyle name="Euro 8" xfId="229"/>
    <cellStyle name="Euro 8 2" xfId="534"/>
    <cellStyle name="Euro 9" xfId="226"/>
    <cellStyle name="Euro 9 2" xfId="531"/>
    <cellStyle name="Euro_Accident 2009-10 Sabarmati Circle" xfId="329"/>
    <cellStyle name="Explanatory Text" xfId="56" builtinId="53" customBuiltin="1"/>
    <cellStyle name="Explanatory Text 2" xfId="330"/>
    <cellStyle name="Fixed" xfId="57"/>
    <cellStyle name="Fixed 1" xfId="331"/>
    <cellStyle name="Fixed 10" xfId="219"/>
    <cellStyle name="Fixed 10 2" xfId="524"/>
    <cellStyle name="Fixed 2" xfId="58"/>
    <cellStyle name="Fixed 2 2" xfId="426"/>
    <cellStyle name="Fixed 3" xfId="59"/>
    <cellStyle name="Fixed 3 2" xfId="427"/>
    <cellStyle name="Fixed 4" xfId="137"/>
    <cellStyle name="Fixed 4 2" xfId="451"/>
    <cellStyle name="Fixed 5" xfId="179"/>
    <cellStyle name="Fixed 5 2" xfId="489"/>
    <cellStyle name="Fixed 6" xfId="201"/>
    <cellStyle name="Fixed 6 2" xfId="509"/>
    <cellStyle name="Fixed 7" xfId="216"/>
    <cellStyle name="Fixed 7 2" xfId="522"/>
    <cellStyle name="Fixed 8" xfId="224"/>
    <cellStyle name="Fixed 8 2" xfId="529"/>
    <cellStyle name="Fixed 9" xfId="220"/>
    <cellStyle name="Fixed 9 2" xfId="525"/>
    <cellStyle name="Fixed_Accident 2009-10 Sabarmati Circle" xfId="332"/>
    <cellStyle name="Good" xfId="60" builtinId="26" customBuiltin="1"/>
    <cellStyle name="Good 2" xfId="333"/>
    <cellStyle name="Good 2 2" xfId="334"/>
    <cellStyle name="Grey" xfId="61"/>
    <cellStyle name="Grey 1" xfId="335"/>
    <cellStyle name="Grey 2" xfId="62"/>
    <cellStyle name="Grey 3" xfId="63"/>
    <cellStyle name="Grey_SoP002 (2)" xfId="64"/>
    <cellStyle name="Heading 1" xfId="65" builtinId="16" customBuiltin="1"/>
    <cellStyle name="Heading 1 1" xfId="336"/>
    <cellStyle name="Heading 1 2" xfId="337"/>
    <cellStyle name="Heading 1 3" xfId="338"/>
    <cellStyle name="Heading 1 3 2" xfId="339"/>
    <cellStyle name="Heading 2" xfId="66" builtinId="17" customBuiltin="1"/>
    <cellStyle name="Heading 2 1" xfId="340"/>
    <cellStyle name="Heading 2 2" xfId="341"/>
    <cellStyle name="Heading 2 3" xfId="342"/>
    <cellStyle name="Heading 2 3 2" xfId="343"/>
    <cellStyle name="Heading 3" xfId="67" builtinId="18" customBuiltin="1"/>
    <cellStyle name="Heading 3 2" xfId="344"/>
    <cellStyle name="Heading 4" xfId="68" builtinId="19" customBuiltin="1"/>
    <cellStyle name="Heading 4 2" xfId="345"/>
    <cellStyle name="Input" xfId="69" builtinId="20" customBuiltin="1"/>
    <cellStyle name="Input [yellow]" xfId="70"/>
    <cellStyle name="Input [yellow] 1" xfId="346"/>
    <cellStyle name="Input [yellow] 2" xfId="71"/>
    <cellStyle name="Input [yellow] 3" xfId="72"/>
    <cellStyle name="Input [yellow]_SoP002 (2)" xfId="73"/>
    <cellStyle name="Input 10" xfId="347"/>
    <cellStyle name="Input 11" xfId="348"/>
    <cellStyle name="Input 12" xfId="349"/>
    <cellStyle name="Input 2" xfId="350"/>
    <cellStyle name="Input 2 2" xfId="351"/>
    <cellStyle name="Input 3" xfId="352"/>
    <cellStyle name="Input 4" xfId="353"/>
    <cellStyle name="Input 5" xfId="354"/>
    <cellStyle name="Input 6" xfId="355"/>
    <cellStyle name="Input 7" xfId="356"/>
    <cellStyle name="Input 8" xfId="357"/>
    <cellStyle name="Input 9" xfId="358"/>
    <cellStyle name="Linked Cell" xfId="74" builtinId="24" customBuiltin="1"/>
    <cellStyle name="Linked Cell 2" xfId="359"/>
    <cellStyle name="Milliers [0]_laroux" xfId="75"/>
    <cellStyle name="Milliers_laroux" xfId="76"/>
    <cellStyle name="Neutral" xfId="77" builtinId="28" customBuiltin="1"/>
    <cellStyle name="Neutral 2" xfId="360"/>
    <cellStyle name="Neutral 2 2" xfId="361"/>
    <cellStyle name="Non défini" xfId="78"/>
    <cellStyle name="Non défini 1" xfId="362"/>
    <cellStyle name="Non défini 2" xfId="363"/>
    <cellStyle name="Non défini_Accident 2009-10 Sabarmati Circle" xfId="364"/>
    <cellStyle name="Normal" xfId="0" builtinId="0"/>
    <cellStyle name="Normal - Style1" xfId="79"/>
    <cellStyle name="Normal - Style1 1" xfId="365"/>
    <cellStyle name="Normal - Style1 10" xfId="223"/>
    <cellStyle name="Normal - Style1 10 2" xfId="528"/>
    <cellStyle name="Normal - Style1 2" xfId="80"/>
    <cellStyle name="Normal - Style1 2 2" xfId="428"/>
    <cellStyle name="Normal - Style1 3" xfId="81"/>
    <cellStyle name="Normal - Style1 3 2" xfId="429"/>
    <cellStyle name="Normal - Style1 4" xfId="140"/>
    <cellStyle name="Normal - Style1 4 2" xfId="454"/>
    <cellStyle name="Normal - Style1 5" xfId="182"/>
    <cellStyle name="Normal - Style1 5 2" xfId="492"/>
    <cellStyle name="Normal - Style1 6" xfId="196"/>
    <cellStyle name="Normal - Style1 6 2" xfId="504"/>
    <cellStyle name="Normal - Style1 7" xfId="210"/>
    <cellStyle name="Normal - Style1 7 2" xfId="516"/>
    <cellStyle name="Normal - Style1 8" xfId="221"/>
    <cellStyle name="Normal - Style1 8 2" xfId="526"/>
    <cellStyle name="Normal - Style1 9" xfId="185"/>
    <cellStyle name="Normal - Style1 9 2" xfId="495"/>
    <cellStyle name="Normal - Style1_Accident 2009-10 Sabarmati Circle" xfId="366"/>
    <cellStyle name="Normal 10" xfId="258"/>
    <cellStyle name="Normal 10 2" xfId="254"/>
    <cellStyle name="Normal 10 3" xfId="551"/>
    <cellStyle name="Normal 100" xfId="367"/>
    <cellStyle name="Normal 100 2" xfId="368"/>
    <cellStyle name="Normal 100 2 2" xfId="554"/>
    <cellStyle name="Normal 100 3" xfId="553"/>
    <cellStyle name="Normal 103" xfId="412"/>
    <cellStyle name="Normal 103 2" xfId="571"/>
    <cellStyle name="Normal 103 3" xfId="573"/>
    <cellStyle name="Normal 103 3 2" xfId="575"/>
    <cellStyle name="Normal 103 3 3" xfId="577"/>
    <cellStyle name="Normal 11" xfId="369"/>
    <cellStyle name="Normal 11 2" xfId="251"/>
    <cellStyle name="Normal 11 3" xfId="555"/>
    <cellStyle name="Normal 12" xfId="370"/>
    <cellStyle name="Normal 12 2" xfId="556"/>
    <cellStyle name="Normal 13" xfId="371"/>
    <cellStyle name="Normal 13 2" xfId="409"/>
    <cellStyle name="Normal 13 2 2" xfId="568"/>
    <cellStyle name="Normal 13 3" xfId="557"/>
    <cellStyle name="Normal 14" xfId="237"/>
    <cellStyle name="Normal 15" xfId="234"/>
    <cellStyle name="Normal 16" xfId="372"/>
    <cellStyle name="Normal 16 2" xfId="558"/>
    <cellStyle name="Normal 17" xfId="373"/>
    <cellStyle name="Normal 18" xfId="259"/>
    <cellStyle name="Normal 18 2" xfId="552"/>
    <cellStyle name="Normal 19" xfId="374"/>
    <cellStyle name="Normal 19 2" xfId="559"/>
    <cellStyle name="Normal 2" xfId="82"/>
    <cellStyle name="Normal 2 10" xfId="235"/>
    <cellStyle name="Normal 2 11" xfId="414"/>
    <cellStyle name="Normal 2 12" xfId="578"/>
    <cellStyle name="Normal 2 2" xfId="83"/>
    <cellStyle name="Normal 2 2 10" xfId="132"/>
    <cellStyle name="Normal 2 2 11" xfId="227"/>
    <cellStyle name="Normal 2 2 11 2" xfId="532"/>
    <cellStyle name="Normal 2 2 12" xfId="238"/>
    <cellStyle name="Normal 2 2 12 2" xfId="539"/>
    <cellStyle name="Normal 2 2 13" xfId="245"/>
    <cellStyle name="Normal 2 2 13 2" xfId="546"/>
    <cellStyle name="Normal 2 2 2" xfId="124"/>
    <cellStyle name="Normal 2 2 2 2" xfId="141"/>
    <cellStyle name="Normal 2 2 2 2 2" xfId="455"/>
    <cellStyle name="Normal 2 2 2 3" xfId="183"/>
    <cellStyle name="Normal 2 2 2 3 2" xfId="493"/>
    <cellStyle name="Normal 2 2 2 4" xfId="149"/>
    <cellStyle name="Normal 2 2 2 4 2" xfId="462"/>
    <cellStyle name="Normal 2 2 2 5" xfId="191"/>
    <cellStyle name="Normal 2 2 2 5 2" xfId="500"/>
    <cellStyle name="Normal 2 2 3" xfId="161"/>
    <cellStyle name="Normal 2 2 3 2" xfId="472"/>
    <cellStyle name="Normal 2 2 4" xfId="157"/>
    <cellStyle name="Normal 2 2 4 2" xfId="470"/>
    <cellStyle name="Normal 2 2 5" xfId="164"/>
    <cellStyle name="Normal 2 2 5 2" xfId="475"/>
    <cellStyle name="Normal 2 2 6" xfId="155"/>
    <cellStyle name="Normal 2 2 6 2" xfId="468"/>
    <cellStyle name="Normal 2 2 7" xfId="169"/>
    <cellStyle name="Normal 2 2 7 2" xfId="479"/>
    <cellStyle name="Normal 2 2 8" xfId="147"/>
    <cellStyle name="Normal 2 2 9" xfId="189"/>
    <cellStyle name="Normal 2 3" xfId="84"/>
    <cellStyle name="Normal 2 3 10" xfId="217"/>
    <cellStyle name="Normal 2 3 2" xfId="128"/>
    <cellStyle name="Normal 2 3 2 2" xfId="142"/>
    <cellStyle name="Normal 2 3 2 2 2" xfId="456"/>
    <cellStyle name="Normal 2 3 2 3" xfId="184"/>
    <cellStyle name="Normal 2 3 2 3 2" xfId="494"/>
    <cellStyle name="Normal 2 3 2 4" xfId="181"/>
    <cellStyle name="Normal 2 3 2 4 2" xfId="491"/>
    <cellStyle name="Normal 2 3 2 5" xfId="200"/>
    <cellStyle name="Normal 2 3 2 5 2" xfId="508"/>
    <cellStyle name="Normal 2 3 3" xfId="162"/>
    <cellStyle name="Normal 2 3 3 2" xfId="473"/>
    <cellStyle name="Normal 2 3 4" xfId="156"/>
    <cellStyle name="Normal 2 3 4 2" xfId="469"/>
    <cellStyle name="Normal 2 3 5" xfId="165"/>
    <cellStyle name="Normal 2 3 5 2" xfId="476"/>
    <cellStyle name="Normal 2 3 6" xfId="154"/>
    <cellStyle name="Normal 2 3 6 2" xfId="467"/>
    <cellStyle name="Normal 2 3 7" xfId="170"/>
    <cellStyle name="Normal 2 3 7 2" xfId="480"/>
    <cellStyle name="Normal 2 3 8" xfId="160"/>
    <cellStyle name="Normal 2 3 9" xfId="202"/>
    <cellStyle name="Normal 2 4" xfId="85"/>
    <cellStyle name="Normal 2 4 2" xfId="430"/>
    <cellStyle name="Normal 2 5" xfId="86"/>
    <cellStyle name="Normal 2 5 2" xfId="253"/>
    <cellStyle name="Normal 2 6" xfId="158"/>
    <cellStyle name="Normal 2 6 2" xfId="252"/>
    <cellStyle name="Normal 2 7" xfId="163"/>
    <cellStyle name="Normal 2 7 2" xfId="474"/>
    <cellStyle name="Normal 2 8" xfId="159"/>
    <cellStyle name="Normal 2 8 2" xfId="471"/>
    <cellStyle name="Normal 2 9" xfId="168"/>
    <cellStyle name="Normal 2 9 2" xfId="236"/>
    <cellStyle name="Normal 2 9 3" xfId="247"/>
    <cellStyle name="Normal 20" xfId="375"/>
    <cellStyle name="Normal 20 2" xfId="560"/>
    <cellStyle name="Normal 21" xfId="376"/>
    <cellStyle name="Normal 21 2" xfId="561"/>
    <cellStyle name="Normal 22" xfId="377"/>
    <cellStyle name="Normal 22 2" xfId="562"/>
    <cellStyle name="Normal 23" xfId="378"/>
    <cellStyle name="Normal 23 2" xfId="563"/>
    <cellStyle name="Normal 24" xfId="256"/>
    <cellStyle name="Normal 25" xfId="379"/>
    <cellStyle name="Normal 26" xfId="380"/>
    <cellStyle name="Normal 27" xfId="381"/>
    <cellStyle name="Normal 28" xfId="382"/>
    <cellStyle name="Normal 29" xfId="383"/>
    <cellStyle name="Normal 3" xfId="87"/>
    <cellStyle name="Normal 3 2" xfId="88"/>
    <cellStyle name="Normal 3 2 2" xfId="431"/>
    <cellStyle name="Normal 3 3" xfId="89"/>
    <cellStyle name="Normal 3 3 2" xfId="432"/>
    <cellStyle name="Normal 3 4" xfId="257"/>
    <cellStyle name="Normal 3_SoP002 (2)" xfId="90"/>
    <cellStyle name="Normal 30" xfId="384"/>
    <cellStyle name="Normal 31" xfId="410"/>
    <cellStyle name="Normal 31 2" xfId="411"/>
    <cellStyle name="Normal 31 2 2" xfId="570"/>
    <cellStyle name="Normal 31 2 3" xfId="572"/>
    <cellStyle name="Normal 31 2 3 2" xfId="574"/>
    <cellStyle name="Normal 31 2 3 3" xfId="576"/>
    <cellStyle name="Normal 31 3" xfId="569"/>
    <cellStyle name="Normal 34" xfId="385"/>
    <cellStyle name="Normal 4" xfId="91"/>
    <cellStyle name="Normal 4 2" xfId="386"/>
    <cellStyle name="Normal 47" xfId="413"/>
    <cellStyle name="Normal 5" xfId="92"/>
    <cellStyle name="Normal 5 2" xfId="93"/>
    <cellStyle name="Normal 5 2 2" xfId="434"/>
    <cellStyle name="Normal 5 3" xfId="94"/>
    <cellStyle name="Normal 5 3 2" xfId="435"/>
    <cellStyle name="Normal 5 4" xfId="433"/>
    <cellStyle name="Normal 5_SoP002 (2)" xfId="95"/>
    <cellStyle name="Normal 6" xfId="96"/>
    <cellStyle name="Normal 6 10" xfId="207"/>
    <cellStyle name="Normal 6 2" xfId="127"/>
    <cellStyle name="Normal 6 2 2" xfId="143"/>
    <cellStyle name="Normal 6 2 2 2" xfId="457"/>
    <cellStyle name="Normal 6 2 3" xfId="186"/>
    <cellStyle name="Normal 6 2 3 2" xfId="496"/>
    <cellStyle name="Normal 6 2 4" xfId="180"/>
    <cellStyle name="Normal 6 2 4 2" xfId="490"/>
    <cellStyle name="Normal 6 2 5" xfId="195"/>
    <cellStyle name="Normal 6 2 5 2" xfId="503"/>
    <cellStyle name="Normal 6 3" xfId="166"/>
    <cellStyle name="Normal 6 3 2" xfId="477"/>
    <cellStyle name="Normal 6 4" xfId="153"/>
    <cellStyle name="Normal 6 4 2" xfId="466"/>
    <cellStyle name="Normal 6 5" xfId="171"/>
    <cellStyle name="Normal 6 5 2" xfId="481"/>
    <cellStyle name="Normal 6 6" xfId="151"/>
    <cellStyle name="Normal 6 6 2" xfId="464"/>
    <cellStyle name="Normal 6 7" xfId="173"/>
    <cellStyle name="Normal 6 7 2" xfId="483"/>
    <cellStyle name="Normal 6 8" xfId="125"/>
    <cellStyle name="Normal 6 9" xfId="193"/>
    <cellStyle name="Normal 7" xfId="97"/>
    <cellStyle name="Normal 7 2" xfId="144"/>
    <cellStyle name="Normal 7 2 2" xfId="458"/>
    <cellStyle name="Normal 7 3" xfId="167"/>
    <cellStyle name="Normal 7 3 2" xfId="478"/>
    <cellStyle name="Normal 7 4" xfId="152"/>
    <cellStyle name="Normal 7 4 2" xfId="465"/>
    <cellStyle name="Normal 7 5" xfId="172"/>
    <cellStyle name="Normal 7 5 2" xfId="482"/>
    <cellStyle name="Normal 7 6" xfId="150"/>
    <cellStyle name="Normal 7 6 2" xfId="463"/>
    <cellStyle name="Normal 7 7" xfId="174"/>
    <cellStyle name="Normal 7 7 2" xfId="484"/>
    <cellStyle name="Normal 7 8" xfId="436"/>
    <cellStyle name="Normal 8" xfId="98"/>
    <cellStyle name="Normal 8 2" xfId="145"/>
    <cellStyle name="Normal 8 2 2" xfId="459"/>
    <cellStyle name="Normal 8 3" xfId="187"/>
    <cellStyle name="Normal 8 3 2" xfId="497"/>
    <cellStyle name="Normal 8 4" xfId="129"/>
    <cellStyle name="Normal 8 4 2" xfId="444"/>
    <cellStyle name="Normal 8 5" xfId="203"/>
    <cellStyle name="Normal 8 5 2" xfId="510"/>
    <cellStyle name="Normal 8 6" xfId="225"/>
    <cellStyle name="Normal 8 6 2" xfId="530"/>
    <cellStyle name="Normal 8 7" xfId="241"/>
    <cellStyle name="Normal 8 7 2" xfId="542"/>
    <cellStyle name="Normal 8 8" xfId="248"/>
    <cellStyle name="Normal 8 8 2" xfId="548"/>
    <cellStyle name="Normal 8 9" xfId="437"/>
    <cellStyle name="Normal 9" xfId="255"/>
    <cellStyle name="Normal 9 2" xfId="387"/>
    <cellStyle name="Normal 94" xfId="388"/>
    <cellStyle name="Normal 94 2" xfId="389"/>
    <cellStyle name="Normal 94 2 2" xfId="565"/>
    <cellStyle name="Normal 94 3" xfId="564"/>
    <cellStyle name="Normal 96" xfId="390"/>
    <cellStyle name="Normal 96 2" xfId="391"/>
    <cellStyle name="Normal 96 2 2" xfId="567"/>
    <cellStyle name="Normal 96 3" xfId="566"/>
    <cellStyle name="Note" xfId="99" builtinId="10" customBuiltin="1"/>
    <cellStyle name="Note 2" xfId="392"/>
    <cellStyle name="Note 2 2" xfId="393"/>
    <cellStyle name="Output" xfId="100" builtinId="21" customBuiltin="1"/>
    <cellStyle name="Output 2" xfId="394"/>
    <cellStyle name="Output 2 2" xfId="395"/>
    <cellStyle name="Percent [2]" xfId="101"/>
    <cellStyle name="Percent [2] 1" xfId="396"/>
    <cellStyle name="Percent [2] 10" xfId="249"/>
    <cellStyle name="Percent [2] 10 2" xfId="549"/>
    <cellStyle name="Percent [2] 2" xfId="102"/>
    <cellStyle name="Percent [2] 2 2" xfId="438"/>
    <cellStyle name="Percent [2] 3" xfId="103"/>
    <cellStyle name="Percent [2] 3 2" xfId="439"/>
    <cellStyle name="Percent [2] 4" xfId="146"/>
    <cellStyle name="Percent [2] 4 2" xfId="460"/>
    <cellStyle name="Percent [2] 5" xfId="188"/>
    <cellStyle name="Percent [2] 5 2" xfId="498"/>
    <cellStyle name="Percent [2] 6" xfId="131"/>
    <cellStyle name="Percent [2] 6 2" xfId="446"/>
    <cellStyle name="Percent [2] 7" xfId="126"/>
    <cellStyle name="Percent [2] 7 2" xfId="443"/>
    <cellStyle name="Percent [2] 8" xfId="215"/>
    <cellStyle name="Percent [2] 8 2" xfId="521"/>
    <cellStyle name="Percent [2] 9" xfId="242"/>
    <cellStyle name="Percent [2] 9 2" xfId="543"/>
    <cellStyle name="Percent [2]_Accident 2009-10 Sabarmati Circle" xfId="397"/>
    <cellStyle name="Red" xfId="104"/>
    <cellStyle name="Red 1" xfId="398"/>
    <cellStyle name="Red 2" xfId="399"/>
    <cellStyle name="Red_Accident 2009-10 Sabarmati Circle" xfId="400"/>
    <cellStyle name="Style 1" xfId="105"/>
    <cellStyle name="Style 1 10" xfId="250"/>
    <cellStyle name="Style 1 10 2" xfId="550"/>
    <cellStyle name="Style 1 11" xfId="440"/>
    <cellStyle name="Style 1 2" xfId="106"/>
    <cellStyle name="Style 1 2 2" xfId="441"/>
    <cellStyle name="Style 1 3" xfId="107"/>
    <cellStyle name="Style 1 3 2" xfId="442"/>
    <cellStyle name="Style 1 4" xfId="148"/>
    <cellStyle name="Style 1 4 2" xfId="461"/>
    <cellStyle name="Style 1 5" xfId="190"/>
    <cellStyle name="Style 1 5 2" xfId="499"/>
    <cellStyle name="Style 1 6" xfId="138"/>
    <cellStyle name="Style 1 6 2" xfId="452"/>
    <cellStyle name="Style 1 7" xfId="204"/>
    <cellStyle name="Style 1 7 2" xfId="511"/>
    <cellStyle name="Style 1 8" xfId="209"/>
    <cellStyle name="Style 1 8 2" xfId="515"/>
    <cellStyle name="Style 1 9" xfId="243"/>
    <cellStyle name="Style 1 9 2" xfId="544"/>
    <cellStyle name="Title" xfId="108" builtinId="15" customBuiltin="1"/>
    <cellStyle name="Title 2" xfId="401"/>
    <cellStyle name="Total" xfId="109" builtinId="25" customBuiltin="1"/>
    <cellStyle name="Total 1" xfId="402"/>
    <cellStyle name="Total 2" xfId="403"/>
    <cellStyle name="Total 3" xfId="404"/>
    <cellStyle name="Total 4" xfId="405"/>
    <cellStyle name="Total 4 2" xfId="406"/>
    <cellStyle name="Total 5" xfId="407"/>
    <cellStyle name="Währung [0]_RESULTS" xfId="110"/>
    <cellStyle name="Währung_RESULTS" xfId="111"/>
    <cellStyle name="Warning Text" xfId="112" builtinId="11" customBuiltin="1"/>
    <cellStyle name="Warning Text 2" xfId="408"/>
    <cellStyle name="똿뗦먛귟 [0.00]_PRODUCT DETAIL Q1" xfId="113"/>
    <cellStyle name="똿뗦먛귟_PRODUCT DETAIL Q1" xfId="114"/>
    <cellStyle name="믅됞 [0.00]_PRODUCT DETAIL Q1" xfId="115"/>
    <cellStyle name="믅됞_PRODUCT DETAIL Q1" xfId="116"/>
    <cellStyle name="백분율_HOBONG" xfId="117"/>
    <cellStyle name="뷭?_BOOKSHIP" xfId="118"/>
    <cellStyle name="콤마 [0]_1202" xfId="119"/>
    <cellStyle name="콤마_1202" xfId="120"/>
    <cellStyle name="통화 [0]_1202" xfId="121"/>
    <cellStyle name="통화_1202" xfId="122"/>
    <cellStyle name="표준_(정보부문)월별인원계획" xfId="1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omp1\RRS\WINDOWS\Desktop\REMIS1\RE_Dec_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ech1\C\MIS\April-05\MPZPJA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c\GANESHA\GANESHA1\MIS2\GEB_Anand\SHP_TD_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p1\C\GEB_Anand\SHP_TD_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ch1\C\MIS\April-05\Mpzp12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c\GANESHA\GANESHA1\MIS2\GEB_Anand\ST\st\s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p1\C\GEB_Anand\ST\st\s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vhchaudhary11489\Downloads\Final%20SOP%20of%20Q-1%20of%20FY%202025-26%20with%20TD%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LPPOCT"/>
      <sheetName val="CPR000(1)"/>
      <sheetName val="CPR0001 (2)"/>
      <sheetName val="CPR0001 (3)"/>
      <sheetName val="CPR0001(4)"/>
      <sheetName val="cpr0001(5)"/>
      <sheetName val="cpr0001(6)"/>
      <sheetName val="CPR0001(7)"/>
      <sheetName val="Scarcity"/>
      <sheetName val="S_NOPQR"/>
      <sheetName val="S_Tatkal"/>
      <sheetName val="Current"/>
      <sheetName val="Mat_utilisation_F"/>
      <sheetName val="Mat_utilisation"/>
      <sheetName val="Mat_Requirement"/>
      <sheetName val="Workinvolved pp"/>
      <sheetName val="Workinvolved WC"/>
      <sheetName val="Work involved WCdec"/>
      <sheetName val="DT PP DATA"/>
      <sheetName val="CED I (2)"/>
      <sheetName val="TLPROF1"/>
      <sheetName val="TLPP"/>
      <sheetName val="TLDLY"/>
      <sheetName val="TATE0001"/>
      <sheetName val="SPAE0001"/>
      <sheetName val="SCP0001"/>
      <sheetName val="SCP9900 (2)"/>
      <sheetName val="RSO0001"/>
      <sheetName val="REC0001"/>
      <sheetName val="OTHE0001"/>
      <sheetName val="MPR-SCHE"/>
      <sheetName val="A"/>
      <sheetName val="DPPR"/>
      <sheetName val="N-OFNOPQR"/>
      <sheetName val="DPPN"/>
      <sheetName val="DPPO"/>
      <sheetName val="DPPP"/>
      <sheetName val="DPPQ"/>
      <sheetName val="R_blank"/>
      <sheetName val="DPP9900"/>
      <sheetName val="PPExp0001"/>
      <sheetName val="Petapara0001"/>
      <sheetName val="DARK0001"/>
      <sheetName val="Jivandhara"/>
      <sheetName val="DABC0001"/>
      <sheetName val="CPR0300"/>
      <sheetName val="ACHATE01"/>
      <sheetName val="SCP0001NOV SRT"/>
      <sheetName val="Work involved WC"/>
      <sheetName val="mpmla wise pp0001"/>
      <sheetName val="zpF0001"/>
      <sheetName val="mpmla wise pp01_02"/>
      <sheetName val="Sheet3"/>
      <sheetName val="Sheet1"/>
      <sheetName val="shp_T_D_drive"/>
      <sheetName val="2.7.2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992000"/>
      <sheetName val="mpwc0001"/>
      <sheetName val="mpwc9900"/>
      <sheetName val="yw mpmlaws sumary"/>
      <sheetName val="mpmla wise pp0001"/>
      <sheetName val="ZP0001"/>
      <sheetName val="ZPM"/>
      <sheetName val="zpmar00"/>
      <sheetName val="zpF0001"/>
      <sheetName val="ZPA01"/>
      <sheetName val="ZP URBAN IV_V"/>
      <sheetName val="ZP PROF II"/>
      <sheetName val="ZP PROF III "/>
      <sheetName val="ggy-mpmla"/>
      <sheetName val="Sorted_mpmla wise pp0001"/>
      <sheetName val="mpmla DIST wise pp0001"/>
      <sheetName val="mpmla wise pp0001 (2)"/>
      <sheetName val="shp_T&amp;D_drive"/>
    </sheetNames>
    <sheetDataSet>
      <sheetData sheetId="0" refreshError="1"/>
      <sheetData sheetId="1" refreshError="1"/>
      <sheetData sheetId="2" refreshError="1"/>
      <sheetData sheetId="3" refreshError="1"/>
      <sheetData sheetId="4" refreshError="1">
        <row r="166">
          <cell r="A166">
            <v>2</v>
          </cell>
          <cell r="B166" t="str">
            <v>Shri Subhashbhai Shelat MLA</v>
          </cell>
          <cell r="C166" t="str">
            <v>Shilli ,Devram pura</v>
          </cell>
        </row>
        <row r="168">
          <cell r="A168">
            <v>1</v>
          </cell>
          <cell r="B168" t="str">
            <v>Shri Sundersinh Chauhan MLA</v>
          </cell>
          <cell r="C168" t="str">
            <v>Devkivansol Jibhaipura</v>
          </cell>
        </row>
        <row r="169">
          <cell r="A169">
            <v>2</v>
          </cell>
          <cell r="B169" t="str">
            <v>Shri Sundersinh Chauhan MLA</v>
          </cell>
          <cell r="C169" t="str">
            <v>Bhikhapura</v>
          </cell>
        </row>
        <row r="170">
          <cell r="A170">
            <v>3</v>
          </cell>
          <cell r="B170" t="str">
            <v>Shri Sundersinh Chauhan MLA</v>
          </cell>
          <cell r="C170" t="str">
            <v>Chapra Indiraawas</v>
          </cell>
        </row>
        <row r="172">
          <cell r="B172" t="str">
            <v xml:space="preserve"> TOTAL 1999-2000</v>
          </cell>
        </row>
      </sheetData>
      <sheetData sheetId="5" refreshError="1"/>
      <sheetData sheetId="6" refreshError="1"/>
      <sheetData sheetId="7" refreshError="1"/>
      <sheetData sheetId="8" refreshError="1">
        <row r="40">
          <cell r="A40" t="str">
            <v>1</v>
          </cell>
          <cell r="B40" t="str">
            <v>Kheda</v>
          </cell>
          <cell r="C40" t="str">
            <v>M'bad</v>
          </cell>
          <cell r="D40" t="str">
            <v>K'vanj</v>
          </cell>
          <cell r="E40" t="str">
            <v>Aboch(M)</v>
          </cell>
          <cell r="F40">
            <v>0</v>
          </cell>
          <cell r="G40">
            <v>18</v>
          </cell>
          <cell r="H40">
            <v>0</v>
          </cell>
          <cell r="I40">
            <v>0</v>
          </cell>
          <cell r="L40">
            <v>0</v>
          </cell>
          <cell r="M40">
            <v>18</v>
          </cell>
          <cell r="N40">
            <v>18</v>
          </cell>
          <cell r="O40" t="str">
            <v>B</v>
          </cell>
          <cell r="P40">
            <v>0</v>
          </cell>
          <cell r="Q40">
            <v>0</v>
          </cell>
          <cell r="T40">
            <v>0</v>
          </cell>
          <cell r="U40">
            <v>0</v>
          </cell>
          <cell r="X40">
            <v>0.78</v>
          </cell>
          <cell r="Z40">
            <v>82516.200000000012</v>
          </cell>
          <cell r="AA40">
            <v>0</v>
          </cell>
          <cell r="AC40">
            <v>0</v>
          </cell>
          <cell r="AD40">
            <v>4584.2333333333336</v>
          </cell>
        </row>
        <row r="41">
          <cell r="A41" t="str">
            <v>2</v>
          </cell>
          <cell r="B41" t="str">
            <v>Kheda</v>
          </cell>
          <cell r="C41" t="str">
            <v>M'bad</v>
          </cell>
          <cell r="D41" t="str">
            <v>K'vanj</v>
          </cell>
          <cell r="E41" t="str">
            <v>Alwa(BASV)</v>
          </cell>
          <cell r="F41">
            <v>0</v>
          </cell>
          <cell r="G41">
            <v>81</v>
          </cell>
          <cell r="H41">
            <v>0</v>
          </cell>
          <cell r="I41">
            <v>0</v>
          </cell>
          <cell r="L41">
            <v>0</v>
          </cell>
          <cell r="M41">
            <v>81</v>
          </cell>
          <cell r="N41">
            <v>81</v>
          </cell>
          <cell r="O41" t="str">
            <v>B</v>
          </cell>
          <cell r="P41">
            <v>0</v>
          </cell>
          <cell r="Q41">
            <v>0</v>
          </cell>
          <cell r="T41">
            <v>0</v>
          </cell>
          <cell r="U41">
            <v>0</v>
          </cell>
          <cell r="X41">
            <v>3.51</v>
          </cell>
          <cell r="Z41">
            <v>371322.9</v>
          </cell>
          <cell r="AA41">
            <v>0</v>
          </cell>
          <cell r="AC41">
            <v>0</v>
          </cell>
          <cell r="AD41">
            <v>4584.2333333333336</v>
          </cell>
        </row>
        <row r="42">
          <cell r="A42" t="str">
            <v>3</v>
          </cell>
          <cell r="B42" t="str">
            <v>Kheda</v>
          </cell>
          <cell r="C42" t="str">
            <v>M'bad</v>
          </cell>
          <cell r="D42" t="str">
            <v>K'vanj</v>
          </cell>
          <cell r="E42" t="str">
            <v>Ambvel</v>
          </cell>
          <cell r="F42">
            <v>0</v>
          </cell>
          <cell r="G42">
            <v>27</v>
          </cell>
          <cell r="H42">
            <v>0</v>
          </cell>
          <cell r="I42">
            <v>0</v>
          </cell>
          <cell r="L42">
            <v>0</v>
          </cell>
          <cell r="M42">
            <v>27</v>
          </cell>
          <cell r="N42">
            <v>27</v>
          </cell>
          <cell r="O42" t="str">
            <v>B</v>
          </cell>
          <cell r="P42">
            <v>0</v>
          </cell>
          <cell r="Q42">
            <v>0</v>
          </cell>
          <cell r="T42">
            <v>0</v>
          </cell>
          <cell r="U42">
            <v>0</v>
          </cell>
          <cell r="X42">
            <v>0.68</v>
          </cell>
          <cell r="Z42">
            <v>87372.200000000012</v>
          </cell>
          <cell r="AA42">
            <v>0</v>
          </cell>
          <cell r="AC42">
            <v>0</v>
          </cell>
          <cell r="AD42">
            <v>3236.0074074074078</v>
          </cell>
        </row>
        <row r="43">
          <cell r="A43" t="str">
            <v>4</v>
          </cell>
          <cell r="B43" t="str">
            <v>Kheda</v>
          </cell>
          <cell r="C43" t="str">
            <v>M'bad</v>
          </cell>
          <cell r="D43" t="str">
            <v>K'vanj</v>
          </cell>
          <cell r="E43" t="str">
            <v>Atroli</v>
          </cell>
          <cell r="F43">
            <v>2</v>
          </cell>
          <cell r="G43" t="str">
            <v/>
          </cell>
          <cell r="H43">
            <v>0</v>
          </cell>
          <cell r="I43">
            <v>0</v>
          </cell>
          <cell r="L43">
            <v>2</v>
          </cell>
          <cell r="M43">
            <v>0</v>
          </cell>
          <cell r="N43">
            <v>2</v>
          </cell>
          <cell r="O43" t="str">
            <v>A</v>
          </cell>
          <cell r="P43">
            <v>0</v>
          </cell>
          <cell r="Q43">
            <v>0</v>
          </cell>
          <cell r="T43">
            <v>0</v>
          </cell>
          <cell r="U43">
            <v>0</v>
          </cell>
          <cell r="Z43">
            <v>2730</v>
          </cell>
          <cell r="AA43">
            <v>0</v>
          </cell>
          <cell r="AB43" t="str">
            <v/>
          </cell>
          <cell r="AC43">
            <v>0</v>
          </cell>
          <cell r="AD43">
            <v>1365</v>
          </cell>
          <cell r="AE43" t="str">
            <v/>
          </cell>
        </row>
        <row r="44">
          <cell r="A44" t="str">
            <v>5</v>
          </cell>
          <cell r="B44" t="str">
            <v>Kheda</v>
          </cell>
          <cell r="C44" t="str">
            <v>M'bad</v>
          </cell>
          <cell r="D44" t="str">
            <v>K'vanj</v>
          </cell>
          <cell r="E44" t="str">
            <v>Atroli</v>
          </cell>
          <cell r="F44">
            <v>0</v>
          </cell>
          <cell r="G44">
            <v>109</v>
          </cell>
          <cell r="H44">
            <v>0</v>
          </cell>
          <cell r="I44">
            <v>0</v>
          </cell>
          <cell r="L44">
            <v>0</v>
          </cell>
          <cell r="M44">
            <v>109</v>
          </cell>
          <cell r="N44">
            <v>109</v>
          </cell>
          <cell r="O44" t="str">
            <v>B</v>
          </cell>
          <cell r="P44">
            <v>0</v>
          </cell>
          <cell r="Q44">
            <v>0</v>
          </cell>
          <cell r="T44">
            <v>0</v>
          </cell>
          <cell r="U44">
            <v>0</v>
          </cell>
          <cell r="X44">
            <v>2.3149999999999999</v>
          </cell>
          <cell r="Z44">
            <v>320766.34999999998</v>
          </cell>
          <cell r="AA44">
            <v>0</v>
          </cell>
          <cell r="AC44">
            <v>0</v>
          </cell>
          <cell r="AD44">
            <v>2942.8105504587152</v>
          </cell>
        </row>
        <row r="45">
          <cell r="A45" t="str">
            <v>6</v>
          </cell>
          <cell r="B45" t="str">
            <v>Kheda</v>
          </cell>
          <cell r="C45" t="str">
            <v>M'bad</v>
          </cell>
          <cell r="D45" t="str">
            <v>K'vanj</v>
          </cell>
          <cell r="E45" t="str">
            <v>Bhagatna Mu.</v>
          </cell>
          <cell r="F45">
            <v>0</v>
          </cell>
          <cell r="G45">
            <v>10</v>
          </cell>
          <cell r="H45">
            <v>0</v>
          </cell>
          <cell r="I45">
            <v>0</v>
          </cell>
          <cell r="L45">
            <v>0</v>
          </cell>
          <cell r="M45">
            <v>10</v>
          </cell>
          <cell r="N45">
            <v>10</v>
          </cell>
          <cell r="O45" t="str">
            <v>B</v>
          </cell>
          <cell r="P45">
            <v>0</v>
          </cell>
          <cell r="Q45">
            <v>0</v>
          </cell>
          <cell r="T45">
            <v>0</v>
          </cell>
          <cell r="U45">
            <v>0</v>
          </cell>
          <cell r="X45">
            <v>0.115</v>
          </cell>
          <cell r="Z45">
            <v>22193.35</v>
          </cell>
          <cell r="AA45">
            <v>0</v>
          </cell>
          <cell r="AC45">
            <v>0</v>
          </cell>
          <cell r="AD45">
            <v>2219.335</v>
          </cell>
        </row>
        <row r="46">
          <cell r="A46" t="str">
            <v>7</v>
          </cell>
          <cell r="B46" t="str">
            <v>Kheda</v>
          </cell>
          <cell r="C46" t="str">
            <v>M'bad</v>
          </cell>
          <cell r="D46" t="str">
            <v>K'vanj</v>
          </cell>
          <cell r="E46" t="str">
            <v>Bhungaliya(TKPF)</v>
          </cell>
          <cell r="F46">
            <v>0</v>
          </cell>
          <cell r="G46">
            <v>79</v>
          </cell>
          <cell r="H46">
            <v>0</v>
          </cell>
          <cell r="I46">
            <v>0</v>
          </cell>
          <cell r="L46">
            <v>0</v>
          </cell>
          <cell r="M46">
            <v>79</v>
          </cell>
          <cell r="N46">
            <v>79</v>
          </cell>
          <cell r="O46" t="str">
            <v>B</v>
          </cell>
          <cell r="P46">
            <v>0</v>
          </cell>
          <cell r="Q46">
            <v>75</v>
          </cell>
          <cell r="T46">
            <v>0</v>
          </cell>
          <cell r="U46">
            <v>75</v>
          </cell>
          <cell r="X46">
            <v>2.6150000000000002</v>
          </cell>
          <cell r="Z46">
            <v>302103.34999999998</v>
          </cell>
          <cell r="AA46">
            <v>302103.34999999998</v>
          </cell>
          <cell r="AC46">
            <v>302103.34999999998</v>
          </cell>
          <cell r="AD46">
            <v>3824.0930379746833</v>
          </cell>
        </row>
        <row r="47">
          <cell r="A47" t="str">
            <v>8</v>
          </cell>
          <cell r="B47" t="str">
            <v>Kheda</v>
          </cell>
          <cell r="C47" t="str">
            <v>M'bad</v>
          </cell>
          <cell r="D47" t="str">
            <v>K'vanj</v>
          </cell>
          <cell r="E47" t="str">
            <v>Bhutiya(LGK)</v>
          </cell>
          <cell r="F47">
            <v>0</v>
          </cell>
          <cell r="G47">
            <v>35</v>
          </cell>
          <cell r="H47">
            <v>0</v>
          </cell>
          <cell r="I47">
            <v>0</v>
          </cell>
          <cell r="L47">
            <v>0</v>
          </cell>
          <cell r="M47">
            <v>35</v>
          </cell>
          <cell r="N47">
            <v>35</v>
          </cell>
          <cell r="O47" t="str">
            <v>B</v>
          </cell>
          <cell r="P47">
            <v>0</v>
          </cell>
          <cell r="Q47">
            <v>0</v>
          </cell>
          <cell r="T47">
            <v>0</v>
          </cell>
          <cell r="U47">
            <v>0</v>
          </cell>
          <cell r="X47">
            <v>0.98</v>
          </cell>
          <cell r="Z47">
            <v>120579.2</v>
          </cell>
          <cell r="AA47">
            <v>0</v>
          </cell>
          <cell r="AC47">
            <v>0</v>
          </cell>
          <cell r="AD47">
            <v>3445.12</v>
          </cell>
        </row>
        <row r="48">
          <cell r="A48" t="str">
            <v>9</v>
          </cell>
          <cell r="B48" t="str">
            <v>Kheda</v>
          </cell>
          <cell r="C48" t="str">
            <v>M'bad</v>
          </cell>
          <cell r="D48" t="str">
            <v>K'vanj</v>
          </cell>
          <cell r="E48" t="str">
            <v>Chaptiya</v>
          </cell>
          <cell r="F48">
            <v>0</v>
          </cell>
          <cell r="G48">
            <v>18</v>
          </cell>
          <cell r="H48">
            <v>0</v>
          </cell>
          <cell r="I48">
            <v>0</v>
          </cell>
          <cell r="L48">
            <v>0</v>
          </cell>
          <cell r="M48">
            <v>18</v>
          </cell>
          <cell r="N48">
            <v>18</v>
          </cell>
          <cell r="O48" t="str">
            <v>B</v>
          </cell>
          <cell r="P48">
            <v>0</v>
          </cell>
          <cell r="Q48">
            <v>0</v>
          </cell>
          <cell r="T48">
            <v>0</v>
          </cell>
          <cell r="U48">
            <v>0</v>
          </cell>
          <cell r="X48">
            <v>0.55500000000000005</v>
          </cell>
          <cell r="Z48">
            <v>65800.950000000012</v>
          </cell>
          <cell r="AA48">
            <v>0</v>
          </cell>
          <cell r="AC48">
            <v>0</v>
          </cell>
          <cell r="AD48">
            <v>3655.608333333334</v>
          </cell>
        </row>
        <row r="49">
          <cell r="A49" t="str">
            <v>10</v>
          </cell>
          <cell r="B49" t="str">
            <v>Kheda</v>
          </cell>
          <cell r="C49" t="str">
            <v>M'bad</v>
          </cell>
          <cell r="D49" t="str">
            <v>K'vanj</v>
          </cell>
          <cell r="E49" t="str">
            <v>Chelavat</v>
          </cell>
          <cell r="F49">
            <v>0</v>
          </cell>
          <cell r="G49">
            <v>42</v>
          </cell>
          <cell r="H49">
            <v>0</v>
          </cell>
          <cell r="I49">
            <v>0</v>
          </cell>
          <cell r="L49">
            <v>0</v>
          </cell>
          <cell r="M49">
            <v>42</v>
          </cell>
          <cell r="N49">
            <v>42</v>
          </cell>
          <cell r="O49" t="str">
            <v>B</v>
          </cell>
          <cell r="P49">
            <v>0</v>
          </cell>
          <cell r="Q49">
            <v>0</v>
          </cell>
          <cell r="T49">
            <v>0</v>
          </cell>
          <cell r="U49">
            <v>0</v>
          </cell>
          <cell r="X49">
            <v>1.64</v>
          </cell>
          <cell r="Z49">
            <v>179165.59999999998</v>
          </cell>
          <cell r="AA49">
            <v>0</v>
          </cell>
          <cell r="AC49">
            <v>0</v>
          </cell>
          <cell r="AD49">
            <v>4265.8476190476185</v>
          </cell>
        </row>
        <row r="50">
          <cell r="A50" t="str">
            <v>11</v>
          </cell>
          <cell r="B50" t="str">
            <v>Kheda</v>
          </cell>
          <cell r="C50" t="str">
            <v>M'bad</v>
          </cell>
          <cell r="D50" t="str">
            <v>K'vanj</v>
          </cell>
          <cell r="E50" t="str">
            <v>Chiklod</v>
          </cell>
          <cell r="F50">
            <v>0</v>
          </cell>
          <cell r="G50">
            <v>86</v>
          </cell>
          <cell r="H50">
            <v>0</v>
          </cell>
          <cell r="I50">
            <v>0</v>
          </cell>
          <cell r="L50">
            <v>0</v>
          </cell>
          <cell r="M50">
            <v>86</v>
          </cell>
          <cell r="N50">
            <v>86</v>
          </cell>
          <cell r="O50" t="str">
            <v>B</v>
          </cell>
          <cell r="P50">
            <v>0</v>
          </cell>
          <cell r="Q50">
            <v>85</v>
          </cell>
          <cell r="S50" t="str">
            <v/>
          </cell>
          <cell r="T50">
            <v>0</v>
          </cell>
          <cell r="U50">
            <v>85</v>
          </cell>
          <cell r="X50">
            <v>1.7929999999999999</v>
          </cell>
          <cell r="Z50">
            <v>250591.97</v>
          </cell>
          <cell r="AA50">
            <v>249226.97</v>
          </cell>
          <cell r="AC50">
            <v>249226.97</v>
          </cell>
          <cell r="AD50">
            <v>2913.8601162790696</v>
          </cell>
        </row>
        <row r="51">
          <cell r="A51" t="str">
            <v>12</v>
          </cell>
          <cell r="B51" t="str">
            <v>Kheda</v>
          </cell>
          <cell r="C51" t="str">
            <v>M'bad</v>
          </cell>
          <cell r="D51" t="str">
            <v>K'vanj</v>
          </cell>
          <cell r="E51" t="str">
            <v>Dahiyap</v>
          </cell>
          <cell r="F51">
            <v>0</v>
          </cell>
          <cell r="G51">
            <v>3</v>
          </cell>
          <cell r="H51">
            <v>0</v>
          </cell>
          <cell r="I51">
            <v>0</v>
          </cell>
          <cell r="L51">
            <v>0</v>
          </cell>
          <cell r="M51">
            <v>3</v>
          </cell>
          <cell r="N51">
            <v>3</v>
          </cell>
          <cell r="O51" t="str">
            <v>B</v>
          </cell>
          <cell r="P51">
            <v>0</v>
          </cell>
          <cell r="Q51">
            <v>0</v>
          </cell>
          <cell r="T51">
            <v>0</v>
          </cell>
          <cell r="U51">
            <v>0</v>
          </cell>
          <cell r="X51">
            <v>0.09</v>
          </cell>
          <cell r="Z51">
            <v>10781.099999999999</v>
          </cell>
          <cell r="AA51">
            <v>0</v>
          </cell>
          <cell r="AC51">
            <v>0</v>
          </cell>
          <cell r="AD51">
            <v>3593.6999999999994</v>
          </cell>
        </row>
        <row r="52">
          <cell r="A52" t="str">
            <v>13</v>
          </cell>
          <cell r="B52" t="str">
            <v>Kheda</v>
          </cell>
          <cell r="C52" t="str">
            <v>M'bad</v>
          </cell>
          <cell r="D52" t="str">
            <v>K'vanj</v>
          </cell>
          <cell r="E52" t="str">
            <v>Danga ni muvadi</v>
          </cell>
          <cell r="F52">
            <v>0</v>
          </cell>
          <cell r="G52">
            <v>8</v>
          </cell>
          <cell r="H52">
            <v>0</v>
          </cell>
          <cell r="I52">
            <v>0</v>
          </cell>
          <cell r="L52">
            <v>0</v>
          </cell>
          <cell r="M52">
            <v>8</v>
          </cell>
          <cell r="N52">
            <v>8</v>
          </cell>
          <cell r="O52" t="str">
            <v>B</v>
          </cell>
          <cell r="P52">
            <v>0</v>
          </cell>
          <cell r="Q52">
            <v>0</v>
          </cell>
          <cell r="S52">
            <v>8</v>
          </cell>
          <cell r="T52">
            <v>0</v>
          </cell>
          <cell r="U52">
            <v>8</v>
          </cell>
          <cell r="X52">
            <v>0.28999999999999998</v>
          </cell>
          <cell r="Z52">
            <v>32464.1</v>
          </cell>
          <cell r="AA52">
            <v>0</v>
          </cell>
          <cell r="AB52">
            <v>32464.1</v>
          </cell>
          <cell r="AC52">
            <v>32464.1</v>
          </cell>
          <cell r="AD52">
            <v>4058.0124999999998</v>
          </cell>
        </row>
        <row r="53">
          <cell r="A53" t="str">
            <v>14</v>
          </cell>
          <cell r="B53" t="str">
            <v>Kheda</v>
          </cell>
          <cell r="C53" t="str">
            <v>M'bad</v>
          </cell>
          <cell r="D53" t="str">
            <v>K'vanj</v>
          </cell>
          <cell r="E53" t="str">
            <v>Duthathal(MNA)</v>
          </cell>
          <cell r="F53">
            <v>0</v>
          </cell>
          <cell r="G53">
            <v>46</v>
          </cell>
          <cell r="H53">
            <v>0</v>
          </cell>
          <cell r="I53">
            <v>0</v>
          </cell>
          <cell r="L53">
            <v>0</v>
          </cell>
          <cell r="M53">
            <v>46</v>
          </cell>
          <cell r="N53">
            <v>46</v>
          </cell>
          <cell r="O53" t="str">
            <v>B</v>
          </cell>
          <cell r="P53">
            <v>0</v>
          </cell>
          <cell r="Q53">
            <v>0</v>
          </cell>
          <cell r="T53">
            <v>0</v>
          </cell>
          <cell r="U53">
            <v>0</v>
          </cell>
          <cell r="X53">
            <v>1.69</v>
          </cell>
          <cell r="Z53">
            <v>188340.09999999998</v>
          </cell>
          <cell r="AA53">
            <v>0</v>
          </cell>
          <cell r="AC53">
            <v>0</v>
          </cell>
          <cell r="AD53">
            <v>4094.3499999999995</v>
          </cell>
        </row>
        <row r="54">
          <cell r="A54" t="str">
            <v>15</v>
          </cell>
          <cell r="B54" t="str">
            <v>Kheda</v>
          </cell>
          <cell r="C54" t="str">
            <v>M'bad</v>
          </cell>
          <cell r="D54" t="str">
            <v>K'vanj</v>
          </cell>
          <cell r="E54" t="str">
            <v>Ghauva(MPLG)</v>
          </cell>
          <cell r="F54">
            <v>0</v>
          </cell>
          <cell r="G54">
            <v>6</v>
          </cell>
          <cell r="H54">
            <v>0</v>
          </cell>
          <cell r="I54">
            <v>0</v>
          </cell>
          <cell r="L54">
            <v>0</v>
          </cell>
          <cell r="M54">
            <v>6</v>
          </cell>
          <cell r="N54">
            <v>6</v>
          </cell>
          <cell r="O54" t="str">
            <v>B</v>
          </cell>
          <cell r="P54">
            <v>0</v>
          </cell>
          <cell r="Q54">
            <v>6</v>
          </cell>
          <cell r="T54">
            <v>0</v>
          </cell>
          <cell r="U54">
            <v>6</v>
          </cell>
          <cell r="X54">
            <v>0.215</v>
          </cell>
          <cell r="Z54">
            <v>24162.35</v>
          </cell>
          <cell r="AA54">
            <v>24162.35</v>
          </cell>
          <cell r="AC54">
            <v>24162.35</v>
          </cell>
          <cell r="AD54">
            <v>4027.0583333333329</v>
          </cell>
        </row>
        <row r="55">
          <cell r="A55" t="str">
            <v>16</v>
          </cell>
          <cell r="B55" t="str">
            <v>Kheda</v>
          </cell>
          <cell r="C55" t="str">
            <v>M'bad</v>
          </cell>
          <cell r="D55" t="str">
            <v>K'vanj</v>
          </cell>
          <cell r="E55" t="str">
            <v>Kalaji</v>
          </cell>
          <cell r="F55">
            <v>0</v>
          </cell>
          <cell r="G55">
            <v>4</v>
          </cell>
          <cell r="H55">
            <v>0</v>
          </cell>
          <cell r="I55">
            <v>0</v>
          </cell>
          <cell r="L55">
            <v>0</v>
          </cell>
          <cell r="M55">
            <v>4</v>
          </cell>
          <cell r="N55">
            <v>4</v>
          </cell>
          <cell r="O55" t="str">
            <v>B</v>
          </cell>
          <cell r="P55">
            <v>0</v>
          </cell>
          <cell r="Q55">
            <v>0</v>
          </cell>
          <cell r="T55">
            <v>0</v>
          </cell>
          <cell r="U55">
            <v>0</v>
          </cell>
          <cell r="X55">
            <v>0.13</v>
          </cell>
          <cell r="Z55">
            <v>15117.7</v>
          </cell>
          <cell r="AA55">
            <v>0</v>
          </cell>
          <cell r="AC55">
            <v>0</v>
          </cell>
          <cell r="AD55">
            <v>3779.4250000000002</v>
          </cell>
        </row>
        <row r="56">
          <cell r="A56" t="str">
            <v>17</v>
          </cell>
          <cell r="B56" t="str">
            <v>Kheda</v>
          </cell>
          <cell r="C56" t="str">
            <v>M'bad</v>
          </cell>
          <cell r="D56" t="str">
            <v>K'vanj</v>
          </cell>
          <cell r="E56" t="str">
            <v>Khanpur(Vadadhara)</v>
          </cell>
          <cell r="F56">
            <v>11</v>
          </cell>
          <cell r="G56" t="str">
            <v/>
          </cell>
          <cell r="H56">
            <v>0</v>
          </cell>
          <cell r="I56">
            <v>0</v>
          </cell>
          <cell r="L56">
            <v>11</v>
          </cell>
          <cell r="M56">
            <v>0</v>
          </cell>
          <cell r="N56">
            <v>11</v>
          </cell>
          <cell r="O56" t="str">
            <v>A</v>
          </cell>
          <cell r="P56">
            <v>0</v>
          </cell>
          <cell r="Q56">
            <v>0</v>
          </cell>
          <cell r="T56">
            <v>0</v>
          </cell>
          <cell r="U56">
            <v>0</v>
          </cell>
          <cell r="Z56">
            <v>15015</v>
          </cell>
          <cell r="AA56">
            <v>0</v>
          </cell>
          <cell r="AC56">
            <v>0</v>
          </cell>
          <cell r="AD56">
            <v>1365</v>
          </cell>
          <cell r="AE56" t="str">
            <v>11 no a 1 form not recd</v>
          </cell>
        </row>
        <row r="57">
          <cell r="A57" t="str">
            <v>18</v>
          </cell>
          <cell r="B57" t="str">
            <v>Kheda</v>
          </cell>
          <cell r="C57" t="str">
            <v>M'bad</v>
          </cell>
          <cell r="D57" t="str">
            <v>K'vanj</v>
          </cell>
          <cell r="E57" t="str">
            <v>Khanpur(Vadadhara)</v>
          </cell>
          <cell r="F57">
            <v>0</v>
          </cell>
          <cell r="G57">
            <v>5</v>
          </cell>
          <cell r="H57">
            <v>0</v>
          </cell>
          <cell r="I57">
            <v>0</v>
          </cell>
          <cell r="L57">
            <v>0</v>
          </cell>
          <cell r="M57">
            <v>5</v>
          </cell>
          <cell r="N57">
            <v>5</v>
          </cell>
          <cell r="O57" t="str">
            <v>B</v>
          </cell>
          <cell r="P57">
            <v>0</v>
          </cell>
          <cell r="Q57">
            <v>0</v>
          </cell>
          <cell r="T57">
            <v>0</v>
          </cell>
          <cell r="U57">
            <v>0</v>
          </cell>
          <cell r="X57">
            <v>0.125</v>
          </cell>
          <cell r="Z57">
            <v>16111.25</v>
          </cell>
          <cell r="AA57">
            <v>0</v>
          </cell>
          <cell r="AC57">
            <v>0</v>
          </cell>
          <cell r="AD57">
            <v>3222.25</v>
          </cell>
        </row>
        <row r="58">
          <cell r="A58" t="str">
            <v>19</v>
          </cell>
          <cell r="B58" t="str">
            <v>Kheda</v>
          </cell>
          <cell r="C58" t="str">
            <v>M'bad</v>
          </cell>
          <cell r="D58" t="str">
            <v>K'vanj</v>
          </cell>
          <cell r="E58" t="str">
            <v>Ladujina muvada</v>
          </cell>
          <cell r="F58">
            <v>26</v>
          </cell>
          <cell r="G58" t="str">
            <v/>
          </cell>
          <cell r="H58">
            <v>20</v>
          </cell>
          <cell r="I58">
            <v>0</v>
          </cell>
          <cell r="L58">
            <v>6</v>
          </cell>
          <cell r="M58">
            <v>0</v>
          </cell>
          <cell r="N58">
            <v>6</v>
          </cell>
          <cell r="O58" t="str">
            <v>A</v>
          </cell>
          <cell r="P58">
            <v>0</v>
          </cell>
          <cell r="Q58">
            <v>0</v>
          </cell>
          <cell r="R58" t="str">
            <v/>
          </cell>
          <cell r="T58">
            <v>0</v>
          </cell>
          <cell r="U58">
            <v>0</v>
          </cell>
          <cell r="Z58">
            <v>8190</v>
          </cell>
          <cell r="AA58">
            <v>0</v>
          </cell>
          <cell r="AB58" t="str">
            <v/>
          </cell>
          <cell r="AC58">
            <v>0</v>
          </cell>
          <cell r="AD58">
            <v>1365</v>
          </cell>
          <cell r="AE58" t="str">
            <v/>
          </cell>
        </row>
        <row r="59">
          <cell r="A59" t="str">
            <v>20</v>
          </cell>
          <cell r="B59" t="str">
            <v>Kheda</v>
          </cell>
          <cell r="C59" t="str">
            <v>M'bad</v>
          </cell>
          <cell r="D59" t="str">
            <v>K'vanj</v>
          </cell>
          <cell r="E59" t="str">
            <v>Ladujina muvada</v>
          </cell>
          <cell r="F59">
            <v>0</v>
          </cell>
          <cell r="G59">
            <v>45</v>
          </cell>
          <cell r="H59">
            <v>0</v>
          </cell>
          <cell r="I59">
            <v>0</v>
          </cell>
          <cell r="L59">
            <v>0</v>
          </cell>
          <cell r="M59">
            <v>45</v>
          </cell>
          <cell r="N59">
            <v>45</v>
          </cell>
          <cell r="O59" t="str">
            <v>B</v>
          </cell>
          <cell r="P59">
            <v>0</v>
          </cell>
          <cell r="Q59">
            <v>0</v>
          </cell>
          <cell r="T59">
            <v>0</v>
          </cell>
          <cell r="U59">
            <v>0</v>
          </cell>
          <cell r="X59">
            <v>1.06</v>
          </cell>
          <cell r="Z59">
            <v>140172.40000000002</v>
          </cell>
          <cell r="AA59">
            <v>0</v>
          </cell>
          <cell r="AC59">
            <v>0</v>
          </cell>
          <cell r="AD59">
            <v>3114.9422222222229</v>
          </cell>
        </row>
        <row r="60">
          <cell r="A60" t="str">
            <v>21</v>
          </cell>
          <cell r="B60" t="str">
            <v>Kheda</v>
          </cell>
          <cell r="C60" t="str">
            <v>M'bad</v>
          </cell>
          <cell r="D60" t="str">
            <v>K'vanj</v>
          </cell>
          <cell r="E60" t="str">
            <v>Lal mandva</v>
          </cell>
          <cell r="F60">
            <v>0</v>
          </cell>
          <cell r="G60">
            <v>29</v>
          </cell>
          <cell r="H60">
            <v>0</v>
          </cell>
          <cell r="I60">
            <v>0</v>
          </cell>
          <cell r="L60">
            <v>0</v>
          </cell>
          <cell r="M60">
            <v>29</v>
          </cell>
          <cell r="N60">
            <v>29</v>
          </cell>
          <cell r="O60" t="str">
            <v>B</v>
          </cell>
          <cell r="P60">
            <v>0</v>
          </cell>
          <cell r="Q60">
            <v>0</v>
          </cell>
          <cell r="T60">
            <v>0</v>
          </cell>
          <cell r="U60">
            <v>0</v>
          </cell>
          <cell r="X60">
            <v>0.63</v>
          </cell>
          <cell r="Z60">
            <v>86387.7</v>
          </cell>
          <cell r="AA60">
            <v>0</v>
          </cell>
          <cell r="AC60">
            <v>0</v>
          </cell>
          <cell r="AD60">
            <v>2978.8862068965518</v>
          </cell>
        </row>
        <row r="61">
          <cell r="A61" t="str">
            <v>22</v>
          </cell>
          <cell r="B61" t="str">
            <v>Kheda</v>
          </cell>
          <cell r="C61" t="str">
            <v>M'bad</v>
          </cell>
          <cell r="D61" t="str">
            <v>K'vanj</v>
          </cell>
          <cell r="E61" t="str">
            <v>Lalateli(kesraji)</v>
          </cell>
          <cell r="F61">
            <v>0</v>
          </cell>
          <cell r="G61">
            <v>101</v>
          </cell>
          <cell r="H61">
            <v>0</v>
          </cell>
          <cell r="I61">
            <v>0</v>
          </cell>
          <cell r="L61">
            <v>0</v>
          </cell>
          <cell r="M61">
            <v>101</v>
          </cell>
          <cell r="N61">
            <v>101</v>
          </cell>
          <cell r="O61" t="str">
            <v>B</v>
          </cell>
          <cell r="P61">
            <v>0</v>
          </cell>
          <cell r="Q61">
            <v>0</v>
          </cell>
          <cell r="T61">
            <v>0</v>
          </cell>
          <cell r="U61">
            <v>0</v>
          </cell>
          <cell r="X61">
            <v>2.0529999999999999</v>
          </cell>
          <cell r="Z61">
            <v>290382.37</v>
          </cell>
          <cell r="AA61">
            <v>0</v>
          </cell>
          <cell r="AC61">
            <v>0</v>
          </cell>
          <cell r="AD61">
            <v>2875.0729702970298</v>
          </cell>
        </row>
        <row r="62">
          <cell r="A62" t="str">
            <v>23</v>
          </cell>
          <cell r="B62" t="str">
            <v>Kheda</v>
          </cell>
          <cell r="C62" t="str">
            <v>M'bad</v>
          </cell>
          <cell r="D62" t="str">
            <v>K'vanj</v>
          </cell>
          <cell r="E62" t="str">
            <v>Moti sultanpur</v>
          </cell>
          <cell r="F62">
            <v>3</v>
          </cell>
          <cell r="G62">
            <v>0</v>
          </cell>
          <cell r="H62">
            <v>0</v>
          </cell>
          <cell r="I62">
            <v>0</v>
          </cell>
          <cell r="L62">
            <v>3</v>
          </cell>
          <cell r="M62">
            <v>0</v>
          </cell>
          <cell r="N62">
            <v>3</v>
          </cell>
          <cell r="O62" t="str">
            <v>A</v>
          </cell>
          <cell r="P62">
            <v>0</v>
          </cell>
          <cell r="Q62">
            <v>0</v>
          </cell>
          <cell r="T62">
            <v>0</v>
          </cell>
          <cell r="U62">
            <v>0</v>
          </cell>
          <cell r="Z62">
            <v>4095</v>
          </cell>
          <cell r="AA62">
            <v>0</v>
          </cell>
          <cell r="AC62">
            <v>0</v>
          </cell>
          <cell r="AD62">
            <v>1365</v>
          </cell>
          <cell r="AE62" t="str">
            <v>3 NO A 1 form not received</v>
          </cell>
        </row>
        <row r="63">
          <cell r="A63" t="str">
            <v>24</v>
          </cell>
          <cell r="B63" t="str">
            <v>Kheda</v>
          </cell>
          <cell r="C63" t="str">
            <v>M'bad</v>
          </cell>
          <cell r="D63" t="str">
            <v>K'vanj</v>
          </cell>
          <cell r="E63" t="str">
            <v>Nat ni Muvadi</v>
          </cell>
          <cell r="F63">
            <v>0</v>
          </cell>
          <cell r="G63">
            <v>11</v>
          </cell>
          <cell r="H63">
            <v>0</v>
          </cell>
          <cell r="I63">
            <v>0</v>
          </cell>
          <cell r="L63">
            <v>0</v>
          </cell>
          <cell r="M63">
            <v>11</v>
          </cell>
          <cell r="N63">
            <v>11</v>
          </cell>
          <cell r="O63" t="str">
            <v>B</v>
          </cell>
          <cell r="P63">
            <v>0</v>
          </cell>
          <cell r="Q63">
            <v>9</v>
          </cell>
          <cell r="S63">
            <v>2</v>
          </cell>
          <cell r="T63">
            <v>0</v>
          </cell>
          <cell r="U63">
            <v>11</v>
          </cell>
          <cell r="X63">
            <v>0.28999999999999998</v>
          </cell>
          <cell r="Z63">
            <v>36559.1</v>
          </cell>
          <cell r="AA63">
            <v>35194.1</v>
          </cell>
          <cell r="AB63">
            <v>1365</v>
          </cell>
          <cell r="AC63">
            <v>36559.1</v>
          </cell>
          <cell r="AD63">
            <v>3323.5545454545454</v>
          </cell>
        </row>
        <row r="64">
          <cell r="A64" t="str">
            <v>25</v>
          </cell>
          <cell r="B64" t="str">
            <v>Kheda</v>
          </cell>
          <cell r="C64" t="str">
            <v>M'bad</v>
          </cell>
          <cell r="D64" t="str">
            <v>K'vanj</v>
          </cell>
          <cell r="E64" t="str">
            <v>Ramosadi</v>
          </cell>
          <cell r="F64">
            <v>0</v>
          </cell>
          <cell r="G64">
            <v>4</v>
          </cell>
          <cell r="H64">
            <v>0</v>
          </cell>
          <cell r="I64">
            <v>0</v>
          </cell>
          <cell r="L64">
            <v>0</v>
          </cell>
          <cell r="M64">
            <v>4</v>
          </cell>
          <cell r="N64">
            <v>4</v>
          </cell>
          <cell r="O64" t="str">
            <v>B</v>
          </cell>
          <cell r="P64">
            <v>0</v>
          </cell>
          <cell r="Q64">
            <v>0</v>
          </cell>
          <cell r="S64">
            <v>4</v>
          </cell>
          <cell r="T64">
            <v>0</v>
          </cell>
          <cell r="U64">
            <v>4</v>
          </cell>
          <cell r="X64">
            <v>0.15</v>
          </cell>
          <cell r="Z64">
            <v>16603.5</v>
          </cell>
          <cell r="AA64">
            <v>0</v>
          </cell>
          <cell r="AB64">
            <v>16603.5</v>
          </cell>
          <cell r="AC64">
            <v>16603.5</v>
          </cell>
          <cell r="AD64">
            <v>4150.875</v>
          </cell>
        </row>
        <row r="65">
          <cell r="A65" t="str">
            <v>26</v>
          </cell>
          <cell r="B65" t="str">
            <v>Kheda</v>
          </cell>
          <cell r="C65" t="str">
            <v>M'bad</v>
          </cell>
          <cell r="D65" t="str">
            <v>K'vanj</v>
          </cell>
          <cell r="E65" t="str">
            <v>Reliya</v>
          </cell>
          <cell r="F65">
            <v>0</v>
          </cell>
          <cell r="G65">
            <v>6</v>
          </cell>
          <cell r="H65">
            <v>0</v>
          </cell>
          <cell r="I65">
            <v>0</v>
          </cell>
          <cell r="L65">
            <v>0</v>
          </cell>
          <cell r="M65">
            <v>6</v>
          </cell>
          <cell r="N65">
            <v>6</v>
          </cell>
          <cell r="O65" t="str">
            <v>B</v>
          </cell>
          <cell r="P65">
            <v>0</v>
          </cell>
          <cell r="Q65">
            <v>0</v>
          </cell>
          <cell r="S65">
            <v>6</v>
          </cell>
          <cell r="T65">
            <v>0</v>
          </cell>
          <cell r="U65">
            <v>6</v>
          </cell>
          <cell r="X65">
            <v>0.27</v>
          </cell>
          <cell r="Z65">
            <v>28248.300000000003</v>
          </cell>
          <cell r="AA65">
            <v>0</v>
          </cell>
          <cell r="AB65">
            <v>28248.3</v>
          </cell>
          <cell r="AC65">
            <v>28248.3</v>
          </cell>
          <cell r="AD65">
            <v>4708.05</v>
          </cell>
        </row>
        <row r="66">
          <cell r="A66" t="str">
            <v>27</v>
          </cell>
          <cell r="B66" t="str">
            <v>Kheda</v>
          </cell>
          <cell r="C66" t="str">
            <v>M'bad</v>
          </cell>
          <cell r="D66" t="str">
            <v>K'vanj</v>
          </cell>
          <cell r="E66" t="str">
            <v>Savli(BB)</v>
          </cell>
          <cell r="F66">
            <v>0</v>
          </cell>
          <cell r="G66">
            <v>45</v>
          </cell>
          <cell r="H66">
            <v>0</v>
          </cell>
          <cell r="I66">
            <v>0</v>
          </cell>
          <cell r="L66">
            <v>0</v>
          </cell>
          <cell r="M66">
            <v>45</v>
          </cell>
          <cell r="N66">
            <v>45</v>
          </cell>
          <cell r="O66" t="str">
            <v>B</v>
          </cell>
          <cell r="P66">
            <v>0</v>
          </cell>
          <cell r="Q66">
            <v>0</v>
          </cell>
          <cell r="T66">
            <v>0</v>
          </cell>
          <cell r="U66">
            <v>0</v>
          </cell>
          <cell r="X66">
            <v>2.2799999999999998</v>
          </cell>
          <cell r="Z66">
            <v>230806.19999999998</v>
          </cell>
          <cell r="AA66">
            <v>0</v>
          </cell>
          <cell r="AC66">
            <v>0</v>
          </cell>
          <cell r="AD66">
            <v>5129.0266666666666</v>
          </cell>
        </row>
        <row r="67">
          <cell r="A67" t="str">
            <v>28</v>
          </cell>
          <cell r="B67" t="str">
            <v>Kheda</v>
          </cell>
          <cell r="C67" t="str">
            <v>M'bad</v>
          </cell>
          <cell r="D67" t="str">
            <v>K'vanj</v>
          </cell>
          <cell r="E67" t="str">
            <v>Singhali</v>
          </cell>
          <cell r="F67">
            <v>64</v>
          </cell>
          <cell r="G67" t="str">
            <v/>
          </cell>
          <cell r="H67">
            <v>60</v>
          </cell>
          <cell r="I67">
            <v>0</v>
          </cell>
          <cell r="L67">
            <v>4</v>
          </cell>
          <cell r="M67">
            <v>0</v>
          </cell>
          <cell r="N67">
            <v>4</v>
          </cell>
          <cell r="O67" t="str">
            <v>A</v>
          </cell>
          <cell r="P67">
            <v>0</v>
          </cell>
          <cell r="Q67">
            <v>0</v>
          </cell>
          <cell r="R67" t="str">
            <v/>
          </cell>
          <cell r="T67">
            <v>0</v>
          </cell>
          <cell r="U67">
            <v>0</v>
          </cell>
          <cell r="Z67">
            <v>5460</v>
          </cell>
          <cell r="AA67">
            <v>0</v>
          </cell>
          <cell r="AB67" t="str">
            <v/>
          </cell>
          <cell r="AC67">
            <v>0</v>
          </cell>
          <cell r="AD67">
            <v>1365</v>
          </cell>
          <cell r="AE67" t="str">
            <v>4 no a 1 form not recd</v>
          </cell>
        </row>
        <row r="68">
          <cell r="A68" t="str">
            <v>29</v>
          </cell>
          <cell r="B68" t="str">
            <v>Kheda</v>
          </cell>
          <cell r="C68" t="str">
            <v>M'bad</v>
          </cell>
          <cell r="D68" t="str">
            <v>K'vanj</v>
          </cell>
          <cell r="E68" t="str">
            <v>Singhali</v>
          </cell>
          <cell r="F68">
            <v>0</v>
          </cell>
          <cell r="G68">
            <v>94</v>
          </cell>
          <cell r="H68">
            <v>0</v>
          </cell>
          <cell r="I68">
            <v>0</v>
          </cell>
          <cell r="L68">
            <v>0</v>
          </cell>
          <cell r="M68">
            <v>94</v>
          </cell>
          <cell r="N68">
            <v>94</v>
          </cell>
          <cell r="O68" t="str">
            <v>B</v>
          </cell>
          <cell r="P68">
            <v>0</v>
          </cell>
          <cell r="Q68">
            <v>0</v>
          </cell>
          <cell r="T68">
            <v>0</v>
          </cell>
          <cell r="U68">
            <v>0</v>
          </cell>
          <cell r="X68">
            <v>3.9460000000000002</v>
          </cell>
          <cell r="Z68">
            <v>421458.34</v>
          </cell>
          <cell r="AA68">
            <v>0</v>
          </cell>
          <cell r="AC68">
            <v>0</v>
          </cell>
          <cell r="AD68">
            <v>4483.5993617021277</v>
          </cell>
        </row>
        <row r="69">
          <cell r="A69" t="str">
            <v>30</v>
          </cell>
          <cell r="B69" t="str">
            <v>Kheda</v>
          </cell>
          <cell r="C69" t="str">
            <v>M'bad</v>
          </cell>
          <cell r="D69" t="str">
            <v>K'vanj</v>
          </cell>
          <cell r="E69" t="str">
            <v>Sorna</v>
          </cell>
          <cell r="F69">
            <v>0</v>
          </cell>
          <cell r="G69">
            <v>6</v>
          </cell>
          <cell r="H69">
            <v>0</v>
          </cell>
          <cell r="I69">
            <v>0</v>
          </cell>
          <cell r="L69">
            <v>0</v>
          </cell>
          <cell r="M69">
            <v>6</v>
          </cell>
          <cell r="N69">
            <v>6</v>
          </cell>
          <cell r="O69" t="str">
            <v>B</v>
          </cell>
          <cell r="P69">
            <v>0</v>
          </cell>
          <cell r="Q69">
            <v>6</v>
          </cell>
          <cell r="T69">
            <v>0</v>
          </cell>
          <cell r="U69">
            <v>6</v>
          </cell>
          <cell r="X69">
            <v>0.15</v>
          </cell>
          <cell r="Z69">
            <v>19333.5</v>
          </cell>
          <cell r="AA69">
            <v>19333.5</v>
          </cell>
          <cell r="AC69">
            <v>19333.5</v>
          </cell>
          <cell r="AD69">
            <v>3222.25</v>
          </cell>
        </row>
        <row r="70">
          <cell r="A70" t="str">
            <v>31</v>
          </cell>
          <cell r="B70" t="str">
            <v>Kheda</v>
          </cell>
          <cell r="C70" t="str">
            <v>M'bad</v>
          </cell>
          <cell r="D70" t="str">
            <v>K'vanj</v>
          </cell>
          <cell r="E70" t="str">
            <v>Suravat</v>
          </cell>
          <cell r="F70">
            <v>0</v>
          </cell>
          <cell r="G70">
            <v>36</v>
          </cell>
          <cell r="H70">
            <v>0</v>
          </cell>
          <cell r="I70">
            <v>0</v>
          </cell>
          <cell r="L70">
            <v>0</v>
          </cell>
          <cell r="M70">
            <v>36</v>
          </cell>
          <cell r="N70">
            <v>36</v>
          </cell>
          <cell r="O70" t="str">
            <v>B</v>
          </cell>
          <cell r="P70">
            <v>0</v>
          </cell>
          <cell r="Q70">
            <v>0</v>
          </cell>
          <cell r="T70">
            <v>0</v>
          </cell>
          <cell r="U70">
            <v>0</v>
          </cell>
          <cell r="X70">
            <v>1.1100000000000001</v>
          </cell>
          <cell r="Z70">
            <v>131601.90000000002</v>
          </cell>
          <cell r="AA70">
            <v>0</v>
          </cell>
          <cell r="AC70">
            <v>0</v>
          </cell>
          <cell r="AD70">
            <v>3655.608333333334</v>
          </cell>
        </row>
        <row r="71">
          <cell r="A71" t="str">
            <v>32</v>
          </cell>
          <cell r="B71" t="str">
            <v>Kheda</v>
          </cell>
          <cell r="C71" t="str">
            <v>M'bad</v>
          </cell>
          <cell r="D71" t="str">
            <v>K'vanj</v>
          </cell>
          <cell r="E71" t="str">
            <v>Tanthadi(VGA)</v>
          </cell>
          <cell r="F71">
            <v>0</v>
          </cell>
          <cell r="G71">
            <v>63</v>
          </cell>
          <cell r="H71">
            <v>0</v>
          </cell>
          <cell r="I71">
            <v>0</v>
          </cell>
          <cell r="L71">
            <v>0</v>
          </cell>
          <cell r="M71">
            <v>63</v>
          </cell>
          <cell r="N71">
            <v>63</v>
          </cell>
          <cell r="O71" t="str">
            <v>B</v>
          </cell>
          <cell r="P71">
            <v>0</v>
          </cell>
          <cell r="Q71">
            <v>0</v>
          </cell>
          <cell r="T71">
            <v>0</v>
          </cell>
          <cell r="U71">
            <v>0</v>
          </cell>
          <cell r="X71">
            <v>2.4820000000000002</v>
          </cell>
          <cell r="Z71">
            <v>270382.78000000003</v>
          </cell>
          <cell r="AA71">
            <v>0</v>
          </cell>
          <cell r="AC71">
            <v>0</v>
          </cell>
          <cell r="AD71">
            <v>4291.7901587301594</v>
          </cell>
        </row>
        <row r="72">
          <cell r="A72" t="str">
            <v>33</v>
          </cell>
          <cell r="B72" t="str">
            <v>Kheda</v>
          </cell>
          <cell r="C72" t="str">
            <v>M'bad</v>
          </cell>
          <cell r="D72" t="str">
            <v>K'vanj</v>
          </cell>
          <cell r="E72" t="str">
            <v>Thavad</v>
          </cell>
          <cell r="F72">
            <v>0</v>
          </cell>
          <cell r="G72">
            <v>11</v>
          </cell>
          <cell r="H72">
            <v>0</v>
          </cell>
          <cell r="I72">
            <v>0</v>
          </cell>
          <cell r="L72">
            <v>0</v>
          </cell>
          <cell r="M72">
            <v>11</v>
          </cell>
          <cell r="N72">
            <v>11</v>
          </cell>
          <cell r="O72" t="str">
            <v>B</v>
          </cell>
          <cell r="P72">
            <v>0</v>
          </cell>
          <cell r="Q72">
            <v>0</v>
          </cell>
          <cell r="T72">
            <v>0</v>
          </cell>
          <cell r="U72">
            <v>0</v>
          </cell>
          <cell r="X72">
            <v>0.5</v>
          </cell>
          <cell r="Z72">
            <v>52160</v>
          </cell>
          <cell r="AA72">
            <v>0</v>
          </cell>
          <cell r="AC72">
            <v>0</v>
          </cell>
          <cell r="AD72">
            <v>4741.818181818182</v>
          </cell>
        </row>
        <row r="73">
          <cell r="A73" t="str">
            <v>34</v>
          </cell>
          <cell r="B73" t="str">
            <v>Kheda</v>
          </cell>
          <cell r="C73" t="str">
            <v>M'bad</v>
          </cell>
          <cell r="D73" t="str">
            <v>K'vanj</v>
          </cell>
          <cell r="E73" t="str">
            <v>Vadol</v>
          </cell>
          <cell r="F73">
            <v>0</v>
          </cell>
          <cell r="G73">
            <v>52</v>
          </cell>
          <cell r="H73">
            <v>0</v>
          </cell>
          <cell r="I73">
            <v>0</v>
          </cell>
          <cell r="L73">
            <v>0</v>
          </cell>
          <cell r="M73">
            <v>52</v>
          </cell>
          <cell r="N73">
            <v>52</v>
          </cell>
          <cell r="O73" t="str">
            <v>B</v>
          </cell>
          <cell r="P73">
            <v>0</v>
          </cell>
          <cell r="Q73">
            <v>52</v>
          </cell>
          <cell r="T73">
            <v>0</v>
          </cell>
          <cell r="U73">
            <v>52</v>
          </cell>
          <cell r="X73">
            <v>2.4849999999999999</v>
          </cell>
          <cell r="Z73">
            <v>255590.65</v>
          </cell>
          <cell r="AA73">
            <v>255590.65</v>
          </cell>
          <cell r="AC73">
            <v>255590.65</v>
          </cell>
          <cell r="AD73">
            <v>4915.2048076923074</v>
          </cell>
          <cell r="AE73" t="str">
            <v/>
          </cell>
        </row>
        <row r="74">
          <cell r="A74" t="str">
            <v>35</v>
          </cell>
          <cell r="B74" t="str">
            <v>Kheda</v>
          </cell>
          <cell r="C74" t="str">
            <v>M'bad</v>
          </cell>
          <cell r="D74" t="str">
            <v>K'vanj</v>
          </cell>
          <cell r="E74" t="str">
            <v>Vaghas</v>
          </cell>
          <cell r="F74">
            <v>0</v>
          </cell>
          <cell r="G74">
            <v>25</v>
          </cell>
          <cell r="H74">
            <v>0</v>
          </cell>
          <cell r="I74">
            <v>0</v>
          </cell>
          <cell r="L74">
            <v>0</v>
          </cell>
          <cell r="M74">
            <v>25</v>
          </cell>
          <cell r="N74">
            <v>25</v>
          </cell>
          <cell r="O74" t="str">
            <v>B</v>
          </cell>
          <cell r="P74">
            <v>0</v>
          </cell>
          <cell r="Q74">
            <v>0</v>
          </cell>
          <cell r="S74">
            <v>25</v>
          </cell>
          <cell r="T74">
            <v>0</v>
          </cell>
          <cell r="U74">
            <v>25</v>
          </cell>
          <cell r="X74">
            <v>0.97499999999999998</v>
          </cell>
          <cell r="Z74">
            <v>106557.75</v>
          </cell>
          <cell r="AA74">
            <v>0</v>
          </cell>
          <cell r="AB74">
            <v>106557.75</v>
          </cell>
          <cell r="AC74">
            <v>106557.75</v>
          </cell>
          <cell r="AD74">
            <v>4262.3100000000004</v>
          </cell>
        </row>
        <row r="75">
          <cell r="A75" t="str">
            <v>36</v>
          </cell>
          <cell r="B75" t="str">
            <v>Kheda</v>
          </cell>
          <cell r="C75" t="str">
            <v>M'bad</v>
          </cell>
          <cell r="D75" t="str">
            <v>K'vanj</v>
          </cell>
          <cell r="E75" t="str">
            <v>Vaghjipur</v>
          </cell>
          <cell r="F75">
            <v>0</v>
          </cell>
          <cell r="G75">
            <v>37</v>
          </cell>
          <cell r="H75">
            <v>0</v>
          </cell>
          <cell r="I75">
            <v>0</v>
          </cell>
          <cell r="L75">
            <v>0</v>
          </cell>
          <cell r="M75">
            <v>37</v>
          </cell>
          <cell r="N75">
            <v>37</v>
          </cell>
          <cell r="O75" t="str">
            <v>B</v>
          </cell>
          <cell r="P75">
            <v>0</v>
          </cell>
          <cell r="Q75">
            <v>0</v>
          </cell>
          <cell r="T75">
            <v>0</v>
          </cell>
          <cell r="U75">
            <v>0</v>
          </cell>
          <cell r="X75">
            <v>1.506</v>
          </cell>
          <cell r="Z75">
            <v>162385.74</v>
          </cell>
          <cell r="AA75">
            <v>0</v>
          </cell>
          <cell r="AC75">
            <v>0</v>
          </cell>
          <cell r="AD75">
            <v>4388.8037837837837</v>
          </cell>
        </row>
        <row r="76">
          <cell r="A76" t="str">
            <v>37</v>
          </cell>
          <cell r="B76" t="str">
            <v>Kheda</v>
          </cell>
          <cell r="C76" t="str">
            <v>M'bad</v>
          </cell>
          <cell r="D76" t="str">
            <v>K'vanj</v>
          </cell>
          <cell r="E76" t="str">
            <v>Vejalpur</v>
          </cell>
          <cell r="F76">
            <v>0</v>
          </cell>
          <cell r="G76">
            <v>16</v>
          </cell>
          <cell r="H76">
            <v>0</v>
          </cell>
          <cell r="I76">
            <v>0</v>
          </cell>
          <cell r="L76">
            <v>0</v>
          </cell>
          <cell r="M76">
            <v>16</v>
          </cell>
          <cell r="N76">
            <v>16</v>
          </cell>
          <cell r="O76" t="str">
            <v>B</v>
          </cell>
          <cell r="P76">
            <v>0</v>
          </cell>
          <cell r="Q76">
            <v>0</v>
          </cell>
          <cell r="S76">
            <v>16</v>
          </cell>
          <cell r="T76">
            <v>0</v>
          </cell>
          <cell r="U76">
            <v>16</v>
          </cell>
          <cell r="X76">
            <v>0.79500000000000004</v>
          </cell>
          <cell r="Z76">
            <v>80900.55</v>
          </cell>
          <cell r="AA76">
            <v>0</v>
          </cell>
          <cell r="AB76">
            <v>80900.55</v>
          </cell>
          <cell r="AC76">
            <v>80900.55</v>
          </cell>
          <cell r="AD76">
            <v>5056.2843750000002</v>
          </cell>
        </row>
        <row r="77">
          <cell r="A77" t="str">
            <v>38</v>
          </cell>
          <cell r="B77" t="str">
            <v>Kheda</v>
          </cell>
          <cell r="C77" t="str">
            <v>M'bad</v>
          </cell>
          <cell r="D77" t="str">
            <v>K'vanj</v>
          </cell>
          <cell r="E77" t="str">
            <v>Virniya</v>
          </cell>
          <cell r="F77">
            <v>0</v>
          </cell>
          <cell r="G77">
            <v>34</v>
          </cell>
          <cell r="H77">
            <v>0</v>
          </cell>
          <cell r="I77">
            <v>0</v>
          </cell>
          <cell r="L77">
            <v>0</v>
          </cell>
          <cell r="M77">
            <v>34</v>
          </cell>
          <cell r="N77">
            <v>34</v>
          </cell>
          <cell r="O77" t="str">
            <v>B</v>
          </cell>
          <cell r="P77">
            <v>0</v>
          </cell>
          <cell r="Q77">
            <v>34</v>
          </cell>
          <cell r="T77">
            <v>0</v>
          </cell>
          <cell r="U77">
            <v>34</v>
          </cell>
          <cell r="X77">
            <v>1.71</v>
          </cell>
          <cell r="Z77">
            <v>173445.9</v>
          </cell>
          <cell r="AA77">
            <v>173445.9</v>
          </cell>
          <cell r="AC77">
            <v>173445.9</v>
          </cell>
          <cell r="AD77">
            <v>5101.3499999999995</v>
          </cell>
        </row>
        <row r="78">
          <cell r="A78" t="str">
            <v>39</v>
          </cell>
          <cell r="B78" t="str">
            <v>Kheda</v>
          </cell>
          <cell r="C78" t="str">
            <v>M'bad</v>
          </cell>
          <cell r="D78" t="str">
            <v>K'vanj</v>
          </cell>
          <cell r="E78" t="str">
            <v>Zanda(Lilaji)</v>
          </cell>
          <cell r="F78">
            <v>0</v>
          </cell>
          <cell r="G78">
            <v>16</v>
          </cell>
          <cell r="H78">
            <v>0</v>
          </cell>
          <cell r="I78">
            <v>0</v>
          </cell>
          <cell r="L78">
            <v>0</v>
          </cell>
          <cell r="M78">
            <v>16</v>
          </cell>
          <cell r="N78">
            <v>16</v>
          </cell>
          <cell r="O78" t="str">
            <v>B</v>
          </cell>
          <cell r="P78">
            <v>0</v>
          </cell>
          <cell r="Q78">
            <v>0</v>
          </cell>
          <cell r="T78">
            <v>0</v>
          </cell>
          <cell r="U78">
            <v>0</v>
          </cell>
          <cell r="X78">
            <v>0.43</v>
          </cell>
          <cell r="Z78">
            <v>53784.7</v>
          </cell>
          <cell r="AA78">
            <v>0</v>
          </cell>
          <cell r="AC78">
            <v>0</v>
          </cell>
          <cell r="AD78">
            <v>3361.5437499999998</v>
          </cell>
        </row>
        <row r="149">
          <cell r="O149" t="str">
            <v>B</v>
          </cell>
        </row>
        <row r="150">
          <cell r="O150" t="str">
            <v>B</v>
          </cell>
        </row>
        <row r="151">
          <cell r="O151" t="str">
            <v>B</v>
          </cell>
        </row>
        <row r="152">
          <cell r="O152" t="str">
            <v>B</v>
          </cell>
        </row>
        <row r="153">
          <cell r="O153" t="str">
            <v>B</v>
          </cell>
        </row>
        <row r="154">
          <cell r="O154" t="str">
            <v>A</v>
          </cell>
        </row>
        <row r="155">
          <cell r="O155" t="str">
            <v>A</v>
          </cell>
        </row>
        <row r="156">
          <cell r="O156" t="str">
            <v>B</v>
          </cell>
        </row>
        <row r="157">
          <cell r="O157" t="str">
            <v>B</v>
          </cell>
        </row>
        <row r="158">
          <cell r="O158" t="str">
            <v>B</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mpmla wise pp01_02"/>
      <sheetName val="mpmla wise pp0001"/>
      <sheetName val="zpF0001"/>
      <sheetName val="Recovered_Sheet5"/>
      <sheetName val="LMAIN"/>
      <sheetName val="TLPPOCT"/>
      <sheetName val="mpmla wise pp02_03"/>
      <sheetName val="SuvP_Ltg_Catwise"/>
      <sheetName val="PP_Ltg_Catwise"/>
      <sheetName val="SuvP_Ind_Catwise "/>
      <sheetName val="PP_Ind_Catwise "/>
      <sheetName val="CDSteelMaster"/>
      <sheetName val="MTHWISE FAIL"/>
      <sheetName val="PASTE"/>
      <sheetName val="REF"/>
      <sheetName val="ATCFMPAPR-16 (mod)"/>
      <sheetName val="ATCFMPMAY-15 (mod)"/>
      <sheetName val="ATCFMPMAY-16 (mod)"/>
      <sheetName val="SDN-Catwise  (MOD) "/>
      <sheetName val="SDN-Catwise  (MOD)HTADV.BILLING"/>
      <sheetName val="ZP01_02SPILL_TALWISE"/>
      <sheetName val="PRO_39_C"/>
      <sheetName val="SHP_TD_00"/>
      <sheetName val="T_D COMP"/>
      <sheetName val="HTVR CO_"/>
      <sheetName val="Sheet2"/>
      <sheetName val="Book1"/>
      <sheetName val="FDR MST"/>
      <sheetName val="DATA"/>
      <sheetName val="Sheet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ep"/>
      <sheetName val="Chart1"/>
      <sheetName val="Chart2"/>
      <sheetName val="Shp-25 fdrs comp sep"/>
      <sheetName val="shp_divisionwise_units"/>
      <sheetName val="shp_divisionwise_units jul-00  "/>
      <sheetName val="Shp-sdn wise data  s"/>
      <sheetName val="Shp-25 fdrs data  s"/>
      <sheetName val="Shp-sdn wise_GIDC Sep"/>
      <sheetName val="Shp-sdn wise_ind fdrs sep"/>
      <sheetName val="shp_urb_tst"/>
      <sheetName val="Shp-sdn wise_Urban fdrs"/>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Sheet1"/>
      <sheetName val="00 to03"/>
      <sheetName val="Sheet3"/>
      <sheetName val="XL4Test5"/>
      <sheetName val="mpmla wise pp0001"/>
      <sheetName val="zpF0001"/>
      <sheetName val="TLPPOCT"/>
      <sheetName val="mpmla wise pp01_0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y-mpmla"/>
      <sheetName val="GOKUL"/>
      <sheetName val="yw mpmlaws sumary"/>
      <sheetName val="mpmla WC_01_02 "/>
      <sheetName val="mpmla wise pp01_02"/>
      <sheetName val="KJ-Patrak-2"/>
      <sheetName val="zp01_02_SPILL"/>
      <sheetName val="ZP01_02SPILL_TALWISE"/>
      <sheetName val="ZPA01"/>
      <sheetName val="ZP URBAN IV_V"/>
      <sheetName val="ZP PROF II"/>
      <sheetName val="ZP PROF III "/>
      <sheetName val="ZP APR 00"/>
      <sheetName val="zpmar00"/>
      <sheetName val="mpmla wise pp0001 sort march"/>
      <sheetName val="mpmla wise pp0001 (2)"/>
      <sheetName val="mpwc0001"/>
      <sheetName val="zp0001_MAR"/>
      <sheetName val="zp0001spil_MAR01"/>
      <sheetName val="mpmla wise pp01_02 sept"/>
      <sheetName val="mpmla wise pp01_02 sept_distws"/>
      <sheetName val="mpmla wise pp01_02 nov"/>
      <sheetName val="mpmla wise pp01_02 Dec"/>
      <sheetName val="shp_T&amp;D_drive"/>
      <sheetName val="shp_T_D_drive"/>
      <sheetName val="mpmla wise pp0001"/>
      <sheetName val="zpF0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FDR MST"/>
      <sheetName val="PASTE"/>
      <sheetName val="zpF0001"/>
      <sheetName val="ACN_PLN  _2_"/>
      <sheetName val="mpmla wise pp01_02"/>
      <sheetName val="ZP AMR"/>
      <sheetName val="MTHWISE FAIL"/>
      <sheetName val="REF"/>
      <sheetName val="MASTER"/>
      <sheetName val="mpmla wise pp0001"/>
      <sheetName val="REL_CONN_13 "/>
      <sheetName val="LMAIN"/>
      <sheetName val="T_D COMP"/>
      <sheetName val="June_07"/>
      <sheetName val="July_07"/>
      <sheetName val="Aug_07"/>
      <sheetName val="SuvP_Ltg_Catwise"/>
      <sheetName val="PP_Ltg_Catwise"/>
      <sheetName val="SuvP_Ind_Catwise "/>
      <sheetName val="PP_Ind_Catwise "/>
      <sheetName val="Sheet3"/>
      <sheetName val="Form-B"/>
      <sheetName val="Name of Lines"/>
      <sheetName val="DATA"/>
      <sheetName val="117"/>
      <sheetName val="Recovered_Sheet5"/>
      <sheetName val="Master_Data"/>
      <sheetName val="PRO_39_C"/>
      <sheetName val="AG UN METER"/>
      <sheetName val="MLA ZP"/>
      <sheetName val="Sheet7"/>
      <sheetName val="PM_testing"/>
      <sheetName val="ACN_PLN  (2)"/>
      <sheetName val="Ag LF"/>
      <sheetName val="Jotana"/>
      <sheetName val="compar jgy"/>
      <sheetName val="COMPARE AG"/>
      <sheetName val="mpmla wise pp02_03"/>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p_T_D_drive"/>
      <sheetName val="do"/>
      <sheetName val="shp_T&amp;D_drive"/>
      <sheetName val="shp_T&amp;D_drive (2)"/>
      <sheetName val="shp_sch"/>
      <sheetName val="And_City"/>
      <sheetName val="shp_td-comp   s"/>
      <sheetName val="shp_td-comp aug"/>
      <sheetName val="Chart1"/>
      <sheetName val="Chart2"/>
      <sheetName val="Shp-25 fdrs comp  s"/>
      <sheetName val="shp_divisionwise_units"/>
      <sheetName val="shp_divisionwise_units jul-00  "/>
      <sheetName val="Shp-sdn wise data  s"/>
      <sheetName val="Shp-25 fdrs data  s"/>
      <sheetName val="Shp-sdn wise_GIDC fdrs"/>
      <sheetName val="Shp-sdn wise_ind fdrs "/>
      <sheetName val="Shp-sdn wise_Urban fdrs"/>
      <sheetName val="Shp-sdn wise_Urban fdrs dm"/>
      <sheetName val="Chart6"/>
      <sheetName val="Revenue Data"/>
      <sheetName val="Revenue Data (2)"/>
      <sheetName val="Chart8"/>
      <sheetName val="Revenue Data (3)"/>
      <sheetName val="Chart9"/>
      <sheetName val="Revenue Data (4)"/>
      <sheetName val="consumers"/>
      <sheetName val="shp_T&amp;D_drive (3)"/>
      <sheetName val="shp_T&amp;D_drive 15_sep"/>
      <sheetName val="shp_T&amp;D_drive 15_sep (2)"/>
      <sheetName val="Existing"/>
      <sheetName val="Modified"/>
      <sheetName val="Proposed"/>
      <sheetName val="CostBenefitRatio"/>
      <sheetName val="Proforma-B"/>
      <sheetName val="mpmla wise pp01_02"/>
      <sheetName val="TT_15 NOS"/>
      <sheetName val="CT_mtr_check"/>
      <sheetName val="mpmla wise pp0001"/>
      <sheetName val="zpF000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oP001"/>
      <sheetName val="SOP002"/>
      <sheetName val="SoP003B"/>
      <sheetName val="SoP004"/>
      <sheetName val="SoP005"/>
      <sheetName val="SoP007"/>
      <sheetName val="SoP008"/>
      <sheetName val="SoP009"/>
      <sheetName val="SoP010 to 13 AG"/>
      <sheetName val="SoP010 to 13 JGY"/>
      <sheetName val="SoP010 to13 other than AG &amp; JGY"/>
      <sheetName val="SoP 014"/>
      <sheetName val="SoP010 to 13 Overall"/>
      <sheetName val="SoP015"/>
      <sheetName val="SoP005 (2)"/>
      <sheetName val="SoP016"/>
      <sheetName val="SoP017"/>
      <sheetName val="SoP018"/>
      <sheetName val="SoP019"/>
    </sheetNames>
    <sheetDataSet>
      <sheetData sheetId="0"/>
      <sheetData sheetId="1"/>
      <sheetData sheetId="2"/>
      <sheetData sheetId="3"/>
      <sheetData sheetId="4"/>
      <sheetData sheetId="5"/>
      <sheetData sheetId="6"/>
      <sheetData sheetId="7"/>
      <sheetData sheetId="8"/>
      <sheetData sheetId="9">
        <row r="6">
          <cell r="B6">
            <v>45748</v>
          </cell>
        </row>
        <row r="7">
          <cell r="B7">
            <v>45778</v>
          </cell>
        </row>
        <row r="8">
          <cell r="B8">
            <v>45809</v>
          </cell>
        </row>
        <row r="15">
          <cell r="B15">
            <v>45748</v>
          </cell>
        </row>
        <row r="16">
          <cell r="B16">
            <v>45778</v>
          </cell>
        </row>
        <row r="17">
          <cell r="B17">
            <v>45809</v>
          </cell>
        </row>
        <row r="23">
          <cell r="B23">
            <v>45748</v>
          </cell>
        </row>
        <row r="24">
          <cell r="B24">
            <v>45778</v>
          </cell>
        </row>
        <row r="25">
          <cell r="B25">
            <v>45809</v>
          </cell>
        </row>
        <row r="31">
          <cell r="B31">
            <v>45748</v>
          </cell>
        </row>
        <row r="32">
          <cell r="B32">
            <v>45778</v>
          </cell>
        </row>
        <row r="33">
          <cell r="B33">
            <v>45809</v>
          </cell>
        </row>
      </sheetData>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90" zoomScaleSheetLayoutView="90" workbookViewId="0">
      <selection activeCell="F7" sqref="F7"/>
    </sheetView>
  </sheetViews>
  <sheetFormatPr defaultColWidth="9.109375" defaultRowHeight="13.2"/>
  <cols>
    <col min="1" max="1" width="16.5546875" style="11" customWidth="1"/>
    <col min="2" max="2" width="79.33203125" style="11" customWidth="1"/>
    <col min="3" max="3" width="21.77734375" style="11" customWidth="1"/>
    <col min="4" max="16384" width="9.109375" style="11"/>
  </cols>
  <sheetData>
    <row r="1" spans="1:7" ht="24" customHeight="1">
      <c r="A1" s="126" t="s">
        <v>32</v>
      </c>
      <c r="B1" s="127"/>
      <c r="C1" s="128"/>
      <c r="D1" s="4"/>
      <c r="E1" s="4"/>
      <c r="F1" s="4"/>
      <c r="G1" s="4"/>
    </row>
    <row r="2" spans="1:7" ht="20.25" customHeight="1">
      <c r="A2" s="129" t="s">
        <v>295</v>
      </c>
      <c r="B2" s="130"/>
      <c r="C2" s="131"/>
      <c r="D2" s="5"/>
      <c r="E2" s="5"/>
      <c r="F2" s="5"/>
      <c r="G2" s="5"/>
    </row>
    <row r="3" spans="1:7" ht="24" customHeight="1">
      <c r="A3" s="117" t="s">
        <v>51</v>
      </c>
      <c r="B3" s="80" t="s">
        <v>52</v>
      </c>
      <c r="C3" s="118" t="s">
        <v>53</v>
      </c>
    </row>
    <row r="4" spans="1:7" ht="20.25" customHeight="1">
      <c r="A4" s="119" t="s">
        <v>54</v>
      </c>
      <c r="B4" s="81" t="s">
        <v>55</v>
      </c>
      <c r="C4" s="120" t="s">
        <v>296</v>
      </c>
    </row>
    <row r="5" spans="1:7" ht="20.25" customHeight="1">
      <c r="A5" s="119" t="s">
        <v>56</v>
      </c>
      <c r="B5" s="81" t="s">
        <v>88</v>
      </c>
      <c r="C5" s="120" t="s">
        <v>296</v>
      </c>
    </row>
    <row r="6" spans="1:7" ht="20.25" customHeight="1">
      <c r="A6" s="119" t="s">
        <v>57</v>
      </c>
      <c r="B6" s="81" t="s">
        <v>290</v>
      </c>
      <c r="C6" s="120" t="s">
        <v>296</v>
      </c>
    </row>
    <row r="7" spans="1:7" ht="20.25" customHeight="1">
      <c r="A7" s="119" t="s">
        <v>58</v>
      </c>
      <c r="B7" s="82" t="s">
        <v>59</v>
      </c>
      <c r="C7" s="120" t="s">
        <v>296</v>
      </c>
    </row>
    <row r="8" spans="1:7" ht="20.25" customHeight="1">
      <c r="A8" s="119" t="s">
        <v>280</v>
      </c>
      <c r="B8" s="82" t="s">
        <v>60</v>
      </c>
      <c r="C8" s="120" t="s">
        <v>296</v>
      </c>
    </row>
    <row r="9" spans="1:7" ht="20.25" customHeight="1">
      <c r="A9" s="119" t="s">
        <v>281</v>
      </c>
      <c r="B9" s="81" t="s">
        <v>293</v>
      </c>
      <c r="C9" s="120" t="s">
        <v>296</v>
      </c>
    </row>
    <row r="10" spans="1:7" ht="20.25" customHeight="1">
      <c r="A10" s="119" t="s">
        <v>62</v>
      </c>
      <c r="B10" s="81" t="s">
        <v>61</v>
      </c>
      <c r="C10" s="120" t="s">
        <v>296</v>
      </c>
    </row>
    <row r="11" spans="1:7" ht="20.25" customHeight="1">
      <c r="A11" s="119" t="s">
        <v>63</v>
      </c>
      <c r="B11" s="81" t="s">
        <v>282</v>
      </c>
      <c r="C11" s="120" t="s">
        <v>296</v>
      </c>
    </row>
    <row r="12" spans="1:7" ht="20.25" customHeight="1">
      <c r="A12" s="119" t="s">
        <v>65</v>
      </c>
      <c r="B12" s="81" t="s">
        <v>64</v>
      </c>
      <c r="C12" s="120" t="s">
        <v>296</v>
      </c>
    </row>
    <row r="13" spans="1:7" ht="20.25" customHeight="1">
      <c r="A13" s="119" t="s">
        <v>66</v>
      </c>
      <c r="B13" s="81" t="s">
        <v>283</v>
      </c>
      <c r="C13" s="120" t="s">
        <v>296</v>
      </c>
    </row>
    <row r="14" spans="1:7" ht="20.25" customHeight="1">
      <c r="A14" s="119" t="s">
        <v>284</v>
      </c>
      <c r="B14" s="81" t="s">
        <v>285</v>
      </c>
      <c r="C14" s="120" t="s">
        <v>296</v>
      </c>
    </row>
    <row r="15" spans="1:7" ht="21" customHeight="1">
      <c r="A15" s="119" t="s">
        <v>286</v>
      </c>
      <c r="B15" s="81" t="s">
        <v>287</v>
      </c>
      <c r="C15" s="120" t="s">
        <v>296</v>
      </c>
    </row>
    <row r="16" spans="1:7" ht="24.6" customHeight="1" thickBot="1">
      <c r="A16" s="121" t="s">
        <v>288</v>
      </c>
      <c r="B16" s="122" t="s">
        <v>289</v>
      </c>
      <c r="C16" s="192" t="s">
        <v>296</v>
      </c>
    </row>
  </sheetData>
  <mergeCells count="2">
    <mergeCell ref="A1:C1"/>
    <mergeCell ref="A2:C2"/>
  </mergeCells>
  <printOptions horizontalCentered="1" verticalCentered="1"/>
  <pageMargins left="0.25" right="0.25" top="0.25" bottom="0.25" header="0" footer="0"/>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1"/>
  <sheetViews>
    <sheetView view="pageBreakPreview" zoomScaleNormal="85" zoomScaleSheetLayoutView="100" workbookViewId="0">
      <selection activeCell="H4" sqref="H4"/>
    </sheetView>
  </sheetViews>
  <sheetFormatPr defaultRowHeight="13.2"/>
  <cols>
    <col min="1" max="1" width="15.33203125" customWidth="1"/>
    <col min="2" max="2" width="19.5546875" customWidth="1"/>
    <col min="3" max="3" width="18.44140625" customWidth="1"/>
    <col min="4" max="4" width="18.33203125" customWidth="1"/>
    <col min="5" max="5" width="20.6640625" customWidth="1"/>
    <col min="6" max="6" width="17.88671875" customWidth="1"/>
    <col min="10" max="10" width="10.6640625" bestFit="1" customWidth="1"/>
  </cols>
  <sheetData>
    <row r="1" spans="1:38" ht="72" customHeight="1">
      <c r="A1" s="172" t="s">
        <v>87</v>
      </c>
      <c r="B1" s="172"/>
      <c r="C1" s="172"/>
      <c r="D1" s="172"/>
      <c r="E1" s="172"/>
      <c r="F1" s="17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5.6">
      <c r="A2" s="173" t="s">
        <v>298</v>
      </c>
      <c r="B2" s="173"/>
      <c r="C2" s="173"/>
      <c r="D2" s="173"/>
      <c r="E2" s="173"/>
      <c r="F2" s="173"/>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15.6">
      <c r="A3" s="173" t="s">
        <v>206</v>
      </c>
      <c r="B3" s="173"/>
      <c r="C3" s="173"/>
      <c r="D3" s="173"/>
      <c r="E3" s="173"/>
      <c r="F3" s="173"/>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75.75" customHeight="1">
      <c r="A4" s="83" t="s">
        <v>24</v>
      </c>
      <c r="B4" s="83" t="s">
        <v>208</v>
      </c>
      <c r="C4" s="83" t="s">
        <v>209</v>
      </c>
      <c r="D4" s="83" t="s">
        <v>25</v>
      </c>
      <c r="E4" s="83" t="s">
        <v>26</v>
      </c>
      <c r="F4" s="83" t="s">
        <v>210</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31.5" customHeight="1">
      <c r="A5" s="83"/>
      <c r="B5" s="83">
        <v>1</v>
      </c>
      <c r="C5" s="83">
        <v>2</v>
      </c>
      <c r="D5" s="83" t="s">
        <v>27</v>
      </c>
      <c r="E5" s="83">
        <v>4</v>
      </c>
      <c r="F5" s="83" t="s">
        <v>28</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46.5" customHeight="1">
      <c r="A6" s="83" t="s">
        <v>29</v>
      </c>
      <c r="B6" s="24">
        <v>3769</v>
      </c>
      <c r="C6" s="24">
        <v>24962</v>
      </c>
      <c r="D6" s="24">
        <f>B6+C6</f>
        <v>28731</v>
      </c>
      <c r="E6" s="24">
        <v>20168</v>
      </c>
      <c r="F6" s="24">
        <f>D6-E6</f>
        <v>8563</v>
      </c>
      <c r="G6" s="1"/>
      <c r="H6" s="1"/>
      <c r="I6" s="1"/>
      <c r="J6" s="1"/>
      <c r="K6" s="1"/>
      <c r="L6" s="1"/>
      <c r="M6" s="1"/>
      <c r="N6" s="1"/>
      <c r="O6" s="1"/>
      <c r="P6" s="1"/>
      <c r="Q6" s="1"/>
      <c r="R6" s="1"/>
      <c r="S6" s="1"/>
      <c r="T6" s="1"/>
      <c r="U6" s="1"/>
      <c r="V6" s="1"/>
      <c r="W6" s="1"/>
      <c r="X6" s="1"/>
      <c r="Y6" s="1"/>
      <c r="Z6" s="1"/>
      <c r="AA6" s="1"/>
      <c r="AB6" s="1"/>
      <c r="AC6" s="1"/>
      <c r="AD6" s="1"/>
      <c r="AE6" s="1"/>
      <c r="AF6" s="1"/>
      <c r="AG6" s="1"/>
    </row>
    <row r="7" spans="1:38" ht="46.5" customHeight="1">
      <c r="A7" s="83" t="s">
        <v>30</v>
      </c>
      <c r="B7" s="24">
        <v>4741</v>
      </c>
      <c r="C7" s="24">
        <v>8230</v>
      </c>
      <c r="D7" s="24">
        <f t="shared" ref="D7:D9" si="0">B7+C7</f>
        <v>12971</v>
      </c>
      <c r="E7" s="24">
        <v>8121</v>
      </c>
      <c r="F7" s="24">
        <f t="shared" ref="F7:F9" si="1">D7-E7</f>
        <v>4850</v>
      </c>
      <c r="G7" s="1"/>
      <c r="H7" s="1"/>
      <c r="I7" s="1"/>
      <c r="J7" s="1"/>
      <c r="K7" s="1"/>
      <c r="L7" s="1"/>
      <c r="M7" s="1"/>
      <c r="N7" s="1"/>
      <c r="O7" s="1"/>
      <c r="P7" s="1"/>
      <c r="Q7" s="1"/>
      <c r="R7" s="1"/>
      <c r="S7" s="1"/>
      <c r="T7" s="1"/>
      <c r="U7" s="1"/>
      <c r="V7" s="1"/>
      <c r="W7" s="1"/>
      <c r="X7" s="1"/>
      <c r="Y7" s="1"/>
      <c r="Z7" s="1"/>
      <c r="AA7" s="1"/>
      <c r="AB7" s="1"/>
      <c r="AC7" s="1"/>
      <c r="AD7" s="1"/>
      <c r="AE7" s="1"/>
      <c r="AF7" s="1"/>
      <c r="AG7" s="1"/>
    </row>
    <row r="8" spans="1:38" ht="46.5" customHeight="1">
      <c r="A8" s="83" t="s">
        <v>207</v>
      </c>
      <c r="B8" s="86">
        <v>0</v>
      </c>
      <c r="C8" s="86">
        <v>0</v>
      </c>
      <c r="D8" s="24">
        <f t="shared" si="0"/>
        <v>0</v>
      </c>
      <c r="E8" s="86">
        <v>0</v>
      </c>
      <c r="F8" s="24">
        <f t="shared" si="1"/>
        <v>0</v>
      </c>
      <c r="G8" s="1"/>
      <c r="H8" s="1"/>
      <c r="I8" s="1"/>
      <c r="J8" s="1"/>
      <c r="K8" s="1"/>
      <c r="L8" s="1"/>
      <c r="M8" s="1"/>
      <c r="N8" s="1"/>
      <c r="O8" s="1"/>
      <c r="P8" s="1"/>
      <c r="Q8" s="1"/>
      <c r="R8" s="1"/>
      <c r="S8" s="1"/>
      <c r="T8" s="1"/>
      <c r="U8" s="1"/>
      <c r="V8" s="1"/>
      <c r="W8" s="1"/>
      <c r="X8" s="1"/>
      <c r="Y8" s="1"/>
      <c r="Z8" s="1"/>
      <c r="AA8" s="1"/>
      <c r="AB8" s="1"/>
      <c r="AC8" s="1"/>
      <c r="AD8" s="1"/>
      <c r="AE8" s="1"/>
      <c r="AF8" s="1"/>
      <c r="AG8" s="1"/>
    </row>
    <row r="9" spans="1:38" ht="27.75" customHeight="1">
      <c r="A9" s="85" t="s">
        <v>48</v>
      </c>
      <c r="B9" s="27">
        <f>B6+B7</f>
        <v>8510</v>
      </c>
      <c r="C9" s="27">
        <f>C6+C7</f>
        <v>33192</v>
      </c>
      <c r="D9" s="27">
        <f t="shared" si="0"/>
        <v>41702</v>
      </c>
      <c r="E9" s="27">
        <f>E6+E7</f>
        <v>28289</v>
      </c>
      <c r="F9" s="27">
        <f t="shared" si="1"/>
        <v>13413</v>
      </c>
      <c r="G9" s="1"/>
      <c r="H9" s="1"/>
      <c r="I9" s="1"/>
      <c r="J9" s="1"/>
      <c r="K9" s="1"/>
      <c r="L9" s="1"/>
      <c r="M9" s="1"/>
      <c r="N9" s="1"/>
      <c r="O9" s="1"/>
      <c r="P9" s="1"/>
      <c r="Q9" s="1"/>
      <c r="R9" s="1"/>
      <c r="S9" s="1"/>
      <c r="T9" s="1"/>
      <c r="U9" s="1"/>
      <c r="V9" s="1"/>
      <c r="W9" s="1"/>
      <c r="X9" s="1"/>
      <c r="Y9" s="1"/>
      <c r="Z9" s="1"/>
      <c r="AA9" s="1"/>
      <c r="AB9" s="1"/>
      <c r="AC9" s="1"/>
      <c r="AD9" s="1"/>
      <c r="AE9" s="1"/>
      <c r="AF9" s="1"/>
      <c r="AG9" s="1"/>
    </row>
    <row r="10" spans="1:38" ht="13.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13.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row>
    <row r="12" spans="1:38" ht="13.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sheetData>
  <mergeCells count="3">
    <mergeCell ref="A1:F1"/>
    <mergeCell ref="A3:F3"/>
    <mergeCell ref="A2:F2"/>
  </mergeCells>
  <phoneticPr fontId="11" type="noConversion"/>
  <printOptions horizontalCentered="1" verticalCentered="1"/>
  <pageMargins left="0" right="0" top="0" bottom="0"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6"/>
  <sheetViews>
    <sheetView view="pageBreakPreview" topLeftCell="A25" zoomScale="70" zoomScaleSheetLayoutView="70" workbookViewId="0">
      <selection activeCell="I2" sqref="I2"/>
    </sheetView>
  </sheetViews>
  <sheetFormatPr defaultColWidth="25.6640625" defaultRowHeight="13.2"/>
  <cols>
    <col min="1" max="1" width="8.44140625" style="29" customWidth="1"/>
    <col min="2" max="2" width="33.6640625" style="29" customWidth="1"/>
    <col min="3" max="3" width="31.44140625" style="29" customWidth="1"/>
    <col min="4" max="5" width="25.6640625" style="29" customWidth="1"/>
    <col min="6" max="16384" width="25.6640625" style="29"/>
  </cols>
  <sheetData>
    <row r="1" spans="1:38" ht="33.6" customHeight="1">
      <c r="A1" s="185" t="s">
        <v>87</v>
      </c>
      <c r="B1" s="185"/>
      <c r="C1" s="185"/>
      <c r="D1" s="185"/>
      <c r="E1" s="185"/>
      <c r="F1" s="185"/>
      <c r="G1" s="185"/>
      <c r="H1" s="185"/>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24.75" customHeight="1">
      <c r="A2" s="186" t="s">
        <v>298</v>
      </c>
      <c r="B2" s="186"/>
      <c r="C2" s="186"/>
      <c r="D2" s="186"/>
      <c r="E2" s="186"/>
      <c r="F2" s="186"/>
      <c r="G2" s="186"/>
      <c r="H2" s="186"/>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28.5" customHeight="1">
      <c r="A3" s="187" t="s">
        <v>31</v>
      </c>
      <c r="B3" s="187"/>
      <c r="C3" s="187"/>
      <c r="D3" s="187"/>
      <c r="E3" s="187"/>
      <c r="F3" s="187"/>
      <c r="G3" s="187"/>
      <c r="H3" s="187"/>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3.25" customHeight="1">
      <c r="A4" s="188" t="s">
        <v>33</v>
      </c>
      <c r="B4" s="188"/>
      <c r="C4" s="188"/>
      <c r="D4" s="188"/>
      <c r="E4" s="188"/>
      <c r="F4" s="188"/>
      <c r="G4" s="188"/>
      <c r="H4" s="18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ht="67.2" customHeight="1">
      <c r="A5" s="173" t="s">
        <v>2</v>
      </c>
      <c r="B5" s="173" t="s">
        <v>211</v>
      </c>
      <c r="C5" s="173" t="s">
        <v>212</v>
      </c>
      <c r="D5" s="173" t="s">
        <v>213</v>
      </c>
      <c r="E5" s="173"/>
      <c r="F5" s="173" t="s">
        <v>214</v>
      </c>
      <c r="G5" s="173"/>
      <c r="H5" s="173"/>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row>
    <row r="6" spans="1:38" ht="13.8" customHeight="1">
      <c r="A6" s="173"/>
      <c r="B6" s="173"/>
      <c r="C6" s="173"/>
      <c r="D6" s="173"/>
      <c r="E6" s="173"/>
      <c r="F6" s="173"/>
      <c r="G6" s="173"/>
      <c r="H6" s="173"/>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row>
    <row r="7" spans="1:38" ht="13.8">
      <c r="A7" s="173"/>
      <c r="B7" s="173"/>
      <c r="C7" s="173"/>
      <c r="D7" s="173"/>
      <c r="E7" s="173"/>
      <c r="F7" s="173"/>
      <c r="G7" s="173"/>
      <c r="H7" s="173"/>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row>
    <row r="8" spans="1:38" ht="13.8">
      <c r="A8" s="173"/>
      <c r="B8" s="173"/>
      <c r="C8" s="173"/>
      <c r="D8" s="173" t="s">
        <v>215</v>
      </c>
      <c r="E8" s="173" t="s">
        <v>216</v>
      </c>
      <c r="F8" s="173" t="s">
        <v>217</v>
      </c>
      <c r="G8" s="173" t="s">
        <v>218</v>
      </c>
      <c r="H8" s="184" t="s">
        <v>219</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row>
    <row r="9" spans="1:38" ht="40.200000000000003" customHeight="1">
      <c r="A9" s="173"/>
      <c r="B9" s="173"/>
      <c r="C9" s="173"/>
      <c r="D9" s="173"/>
      <c r="E9" s="173"/>
      <c r="F9" s="173"/>
      <c r="G9" s="173"/>
      <c r="H9" s="184"/>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row>
    <row r="10" spans="1:38" ht="45">
      <c r="A10" s="65">
        <v>1</v>
      </c>
      <c r="B10" s="66" t="s">
        <v>220</v>
      </c>
      <c r="C10" s="67" t="s">
        <v>221</v>
      </c>
      <c r="D10" s="174" t="s">
        <v>294</v>
      </c>
      <c r="E10" s="176"/>
      <c r="F10" s="174" t="s">
        <v>294</v>
      </c>
      <c r="G10" s="175"/>
      <c r="H10" s="176"/>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row>
    <row r="11" spans="1:38" ht="135">
      <c r="A11" s="65">
        <v>2</v>
      </c>
      <c r="B11" s="67" t="s">
        <v>222</v>
      </c>
      <c r="C11" s="67" t="s">
        <v>223</v>
      </c>
      <c r="D11" s="177"/>
      <c r="E11" s="179"/>
      <c r="F11" s="177"/>
      <c r="G11" s="178"/>
      <c r="H11" s="179"/>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row>
    <row r="12" spans="1:38" ht="90">
      <c r="A12" s="65">
        <v>3</v>
      </c>
      <c r="B12" s="67" t="s">
        <v>224</v>
      </c>
      <c r="C12" s="67" t="s">
        <v>223</v>
      </c>
      <c r="D12" s="177"/>
      <c r="E12" s="179"/>
      <c r="F12" s="177"/>
      <c r="G12" s="178"/>
      <c r="H12" s="179"/>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row>
    <row r="13" spans="1:38" ht="90">
      <c r="A13" s="65">
        <v>4</v>
      </c>
      <c r="B13" s="67" t="s">
        <v>225</v>
      </c>
      <c r="C13" s="67" t="s">
        <v>223</v>
      </c>
      <c r="D13" s="177"/>
      <c r="E13" s="179"/>
      <c r="F13" s="177"/>
      <c r="G13" s="178"/>
      <c r="H13" s="179"/>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row>
    <row r="14" spans="1:38" ht="15">
      <c r="A14" s="65">
        <v>5</v>
      </c>
      <c r="B14" s="67" t="s">
        <v>226</v>
      </c>
      <c r="C14" s="67" t="s">
        <v>223</v>
      </c>
      <c r="D14" s="177"/>
      <c r="E14" s="179"/>
      <c r="F14" s="177"/>
      <c r="G14" s="178"/>
      <c r="H14" s="179"/>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30">
      <c r="A15" s="65">
        <v>6</v>
      </c>
      <c r="B15" s="67" t="s">
        <v>227</v>
      </c>
      <c r="C15" s="183" t="s">
        <v>223</v>
      </c>
      <c r="D15" s="177"/>
      <c r="E15" s="179"/>
      <c r="F15" s="177"/>
      <c r="G15" s="178"/>
      <c r="H15" s="179"/>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row>
    <row r="16" spans="1:38" ht="15">
      <c r="A16" s="65">
        <v>7</v>
      </c>
      <c r="B16" s="67" t="s">
        <v>228</v>
      </c>
      <c r="C16" s="183"/>
      <c r="D16" s="177"/>
      <c r="E16" s="179"/>
      <c r="F16" s="177"/>
      <c r="G16" s="178"/>
      <c r="H16" s="179"/>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row>
    <row r="17" spans="1:38" ht="30">
      <c r="A17" s="65">
        <v>8</v>
      </c>
      <c r="B17" s="67" t="s">
        <v>229</v>
      </c>
      <c r="C17" s="183"/>
      <c r="D17" s="177"/>
      <c r="E17" s="179"/>
      <c r="F17" s="177"/>
      <c r="G17" s="178"/>
      <c r="H17" s="179"/>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row>
    <row r="18" spans="1:38" ht="45">
      <c r="A18" s="65">
        <v>9</v>
      </c>
      <c r="B18" s="67" t="s">
        <v>230</v>
      </c>
      <c r="C18" s="183"/>
      <c r="D18" s="177"/>
      <c r="E18" s="179"/>
      <c r="F18" s="177"/>
      <c r="G18" s="178"/>
      <c r="H18" s="179"/>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38" ht="45">
      <c r="A19" s="65">
        <v>10</v>
      </c>
      <c r="B19" s="67" t="s">
        <v>231</v>
      </c>
      <c r="C19" s="67" t="s">
        <v>223</v>
      </c>
      <c r="D19" s="177"/>
      <c r="E19" s="179"/>
      <c r="F19" s="177"/>
      <c r="G19" s="178"/>
      <c r="H19" s="179"/>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row>
    <row r="20" spans="1:38" ht="46.8" customHeight="1">
      <c r="A20" s="65">
        <v>11</v>
      </c>
      <c r="B20" s="66" t="s">
        <v>232</v>
      </c>
      <c r="C20" s="67" t="s">
        <v>223</v>
      </c>
      <c r="D20" s="177"/>
      <c r="E20" s="179"/>
      <c r="F20" s="177"/>
      <c r="G20" s="178"/>
      <c r="H20" s="179"/>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row>
    <row r="21" spans="1:38" ht="15">
      <c r="A21" s="65">
        <v>12</v>
      </c>
      <c r="B21" s="67" t="s">
        <v>233</v>
      </c>
      <c r="C21" s="67" t="s">
        <v>223</v>
      </c>
      <c r="D21" s="177"/>
      <c r="E21" s="179"/>
      <c r="F21" s="177"/>
      <c r="G21" s="178"/>
      <c r="H21" s="179"/>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row>
    <row r="22" spans="1:38" ht="97.8" customHeight="1">
      <c r="A22" s="65">
        <v>13</v>
      </c>
      <c r="B22" s="67" t="s">
        <v>234</v>
      </c>
      <c r="C22" s="67" t="s">
        <v>235</v>
      </c>
      <c r="D22" s="177"/>
      <c r="E22" s="179"/>
      <c r="F22" s="177"/>
      <c r="G22" s="178"/>
      <c r="H22" s="179"/>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row>
    <row r="23" spans="1:38" ht="141" customHeight="1">
      <c r="A23" s="65">
        <v>14</v>
      </c>
      <c r="B23" s="67" t="s">
        <v>236</v>
      </c>
      <c r="C23" s="67" t="s">
        <v>237</v>
      </c>
      <c r="D23" s="177"/>
      <c r="E23" s="179"/>
      <c r="F23" s="177"/>
      <c r="G23" s="178"/>
      <c r="H23" s="179"/>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row>
    <row r="24" spans="1:38" ht="103.2" customHeight="1">
      <c r="A24" s="69">
        <v>15</v>
      </c>
      <c r="B24" s="68" t="s">
        <v>238</v>
      </c>
      <c r="C24" s="78" t="s">
        <v>278</v>
      </c>
      <c r="D24" s="177"/>
      <c r="E24" s="179"/>
      <c r="F24" s="177"/>
      <c r="G24" s="178"/>
      <c r="H24" s="179"/>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row>
    <row r="25" spans="1:38" ht="105">
      <c r="A25" s="65">
        <v>16</v>
      </c>
      <c r="B25" s="67" t="s">
        <v>239</v>
      </c>
      <c r="C25" s="183" t="s">
        <v>240</v>
      </c>
      <c r="D25" s="177"/>
      <c r="E25" s="179"/>
      <c r="F25" s="177"/>
      <c r="G25" s="178"/>
      <c r="H25" s="179"/>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row>
    <row r="26" spans="1:38" ht="45">
      <c r="A26" s="65">
        <v>17</v>
      </c>
      <c r="B26" s="67" t="s">
        <v>241</v>
      </c>
      <c r="C26" s="183"/>
      <c r="D26" s="177"/>
      <c r="E26" s="179"/>
      <c r="F26" s="177"/>
      <c r="G26" s="178"/>
      <c r="H26" s="179"/>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38" ht="41.4" customHeight="1">
      <c r="A27" s="65">
        <v>18</v>
      </c>
      <c r="B27" s="67" t="s">
        <v>242</v>
      </c>
      <c r="C27" s="183"/>
      <c r="D27" s="177"/>
      <c r="E27" s="179"/>
      <c r="F27" s="177"/>
      <c r="G27" s="178"/>
      <c r="H27" s="179"/>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row>
    <row r="28" spans="1:38" ht="45" customHeight="1">
      <c r="A28" s="65">
        <v>19</v>
      </c>
      <c r="B28" s="67" t="s">
        <v>243</v>
      </c>
      <c r="C28" s="183"/>
      <c r="D28" s="177"/>
      <c r="E28" s="179"/>
      <c r="F28" s="177"/>
      <c r="G28" s="178"/>
      <c r="H28" s="179"/>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row>
    <row r="29" spans="1:38" ht="60">
      <c r="A29" s="65">
        <v>20</v>
      </c>
      <c r="B29" s="67" t="s">
        <v>244</v>
      </c>
      <c r="C29" s="183"/>
      <c r="D29" s="177"/>
      <c r="E29" s="179"/>
      <c r="F29" s="177"/>
      <c r="G29" s="178"/>
      <c r="H29" s="179"/>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row>
    <row r="30" spans="1:38" ht="75">
      <c r="A30" s="65">
        <v>21</v>
      </c>
      <c r="B30" s="67" t="s">
        <v>245</v>
      </c>
      <c r="C30" s="67" t="s">
        <v>246</v>
      </c>
      <c r="D30" s="177"/>
      <c r="E30" s="179"/>
      <c r="F30" s="177"/>
      <c r="G30" s="178"/>
      <c r="H30" s="179"/>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row>
    <row r="31" spans="1:38" ht="60">
      <c r="A31" s="65">
        <v>22</v>
      </c>
      <c r="B31" s="67" t="s">
        <v>247</v>
      </c>
      <c r="C31" s="67" t="s">
        <v>248</v>
      </c>
      <c r="D31" s="177"/>
      <c r="E31" s="179"/>
      <c r="F31" s="177"/>
      <c r="G31" s="178"/>
      <c r="H31" s="179"/>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row>
    <row r="32" spans="1:38" ht="15">
      <c r="A32" s="65">
        <v>23</v>
      </c>
      <c r="B32" s="67" t="s">
        <v>249</v>
      </c>
      <c r="C32" s="67" t="s">
        <v>250</v>
      </c>
      <c r="D32" s="177"/>
      <c r="E32" s="179"/>
      <c r="F32" s="177"/>
      <c r="G32" s="178"/>
      <c r="H32" s="179"/>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row>
    <row r="33" spans="1:38" ht="45">
      <c r="A33" s="65">
        <v>24</v>
      </c>
      <c r="B33" s="67" t="s">
        <v>251</v>
      </c>
      <c r="C33" s="67" t="s">
        <v>252</v>
      </c>
      <c r="D33" s="180"/>
      <c r="E33" s="182"/>
      <c r="F33" s="180"/>
      <c r="G33" s="181"/>
      <c r="H33" s="182"/>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row>
    <row r="34" spans="1:38" ht="13.8">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row>
    <row r="35" spans="1:38" ht="13.8">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row>
    <row r="36" spans="1:38" ht="13.8">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8" ht="13.8">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row>
    <row r="38" spans="1:38" ht="13.8">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row>
    <row r="39" spans="1:38" ht="13.8">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row>
    <row r="40" spans="1:38" ht="13.8">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row>
    <row r="41" spans="1:38" ht="13.8">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row>
    <row r="42" spans="1:38" ht="13.8">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row>
    <row r="43" spans="1:38" ht="13.8">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row>
    <row r="44" spans="1:38" ht="13.8">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row>
    <row r="45" spans="1:38" ht="13.8">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row>
    <row r="46" spans="1:38" ht="13.8">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row>
    <row r="47" spans="1:38" ht="13.8">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row>
    <row r="48" spans="1:38" ht="13.8">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row>
    <row r="49" spans="1:38" ht="13.8">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row>
    <row r="50" spans="1:38" ht="13.8">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row>
    <row r="51" spans="1:38" ht="13.8">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row>
    <row r="52" spans="1:38" ht="13.8">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row>
    <row r="53" spans="1:38" ht="13.8">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row>
    <row r="54" spans="1:38" ht="13.8">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row>
    <row r="55" spans="1:38" ht="13.8">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row>
    <row r="56" spans="1:38" ht="13.8">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row>
    <row r="57" spans="1:38" ht="13.8">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row>
    <row r="58" spans="1:38" ht="13.8">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row>
    <row r="59" spans="1:38" ht="13.8">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row>
    <row r="60" spans="1:38" ht="13.8">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row>
    <row r="61" spans="1:38" ht="13.8">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row>
    <row r="62" spans="1:38" ht="13.8">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row>
    <row r="63" spans="1:38" ht="13.8">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row>
    <row r="64" spans="1:38" ht="13.8">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row>
    <row r="65" spans="1:38" ht="13.8">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row>
    <row r="66" spans="1:38" ht="13.8">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row>
    <row r="67" spans="1:38" ht="13.8">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row>
    <row r="68" spans="1:38" ht="13.8">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row>
    <row r="69" spans="1:38" ht="13.8">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row>
    <row r="70" spans="1:38" ht="13.8">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row>
    <row r="71" spans="1:38" ht="13.8">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row>
    <row r="72" spans="1:38" ht="13.8">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row>
    <row r="73" spans="1:38" ht="13.8">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row>
    <row r="74" spans="1:38" ht="13.8">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row>
    <row r="75" spans="1:38" ht="13.8">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row>
    <row r="76" spans="1:38" ht="13.8">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row>
    <row r="77" spans="1:38" ht="13.8">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row>
    <row r="78" spans="1:38" ht="13.8">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row>
    <row r="79" spans="1:38" ht="13.8">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row>
    <row r="80" spans="1:38" ht="13.8">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row>
    <row r="81" spans="1:38" ht="13.8">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row>
    <row r="82" spans="1:38" ht="13.8">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row>
    <row r="83" spans="1:38" ht="13.8">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row>
    <row r="84" spans="1:38" ht="13.8">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row>
    <row r="85" spans="1:38" ht="13.8">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row>
    <row r="86" spans="1:38" ht="13.8">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row>
    <row r="87" spans="1:38" ht="13.8">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row>
    <row r="88" spans="1:38" ht="13.8">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row>
    <row r="89" spans="1:38" ht="13.8">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row>
    <row r="90" spans="1:38" ht="13.8">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row>
    <row r="91" spans="1:38" ht="13.8">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row>
    <row r="92" spans="1:38" ht="13.8">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row>
    <row r="93" spans="1:38" ht="13.8">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row>
    <row r="94" spans="1:38" ht="13.8">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row>
    <row r="95" spans="1:38" ht="13.8">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row>
    <row r="96" spans="1:38" ht="13.8">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row>
    <row r="97" spans="1:38" ht="13.8">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row>
    <row r="98" spans="1:38" ht="13.8">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row>
    <row r="99" spans="1:38" ht="13.8">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row>
    <row r="100" spans="1:38" ht="13.8">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row>
    <row r="101" spans="1:38" ht="13.8">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row>
    <row r="102" spans="1:38" ht="13.8">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row>
    <row r="103" spans="1:38" ht="13.8">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row>
    <row r="104" spans="1:38" ht="13.8">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row>
    <row r="105" spans="1:38" ht="13.8">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row>
    <row r="106" spans="1:38" ht="13.8">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row>
    <row r="107" spans="1:38" ht="13.8">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row>
    <row r="108" spans="1:38" ht="13.8">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row>
    <row r="109" spans="1:38" ht="13.8">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row>
    <row r="110" spans="1:38" ht="13.8">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row>
    <row r="111" spans="1:38" ht="13.8">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row>
    <row r="112" spans="1:38" ht="13.8">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row>
    <row r="113" spans="1:38" ht="13.8">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row>
    <row r="114" spans="1:38" ht="13.8">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row>
    <row r="115" spans="1:38" ht="13.8">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row>
    <row r="116" spans="1:38" ht="13.8">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row>
    <row r="117" spans="1:38" ht="13.8">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row>
    <row r="118" spans="1:38" ht="13.8">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row>
    <row r="119" spans="1:38" ht="13.8">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row>
    <row r="120" spans="1:38" ht="13.8">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row>
    <row r="121" spans="1:38" ht="13.8">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row>
    <row r="122" spans="1:38" ht="13.8">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row>
    <row r="123" spans="1:38" ht="13.8">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row>
    <row r="124" spans="1:38" ht="13.8">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row>
    <row r="125" spans="1:38" ht="13.8">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row>
    <row r="126" spans="1:38" ht="13.8">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row>
    <row r="127" spans="1:38" ht="13.8">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row>
    <row r="128" spans="1:38" ht="13.8">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row>
    <row r="129" spans="1:38" ht="13.8">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row>
    <row r="130" spans="1:38" ht="13.8">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row>
    <row r="131" spans="1:38" ht="13.8">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row>
    <row r="132" spans="1:38" ht="13.8">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row>
    <row r="133" spans="1:38" ht="13.8">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row>
    <row r="134" spans="1:38" ht="13.8">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row>
    <row r="135" spans="1:38" ht="13.8">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row>
    <row r="136" spans="1:38" ht="13.8">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row>
    <row r="137" spans="1:38" ht="13.8">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row>
    <row r="138" spans="1:38" ht="13.8">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row>
    <row r="139" spans="1:38" ht="13.8">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row>
    <row r="140" spans="1:38" ht="13.8">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row>
    <row r="141" spans="1:38" ht="13.8">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row>
    <row r="142" spans="1:38" ht="13.8">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row>
    <row r="143" spans="1:38" ht="13.8">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row>
    <row r="144" spans="1:38" ht="13.8">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row>
    <row r="145" spans="1:38" ht="13.8">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row>
    <row r="146" spans="1:38" ht="13.8">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row>
    <row r="147" spans="1:38" ht="13.8">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row>
    <row r="148" spans="1:38" ht="13.8">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row>
    <row r="149" spans="1:38" ht="13.8">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row>
    <row r="150" spans="1:38" ht="13.8">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row>
    <row r="151" spans="1:38" ht="13.8">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row>
    <row r="152" spans="1:38" ht="13.8">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row>
    <row r="153" spans="1:38" ht="13.8">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row>
    <row r="154" spans="1:38" ht="13.8">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row>
    <row r="155" spans="1:38" ht="13.8">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row>
    <row r="156" spans="1:38" ht="13.8">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row>
    <row r="157" spans="1:38" ht="13.8">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row>
    <row r="158" spans="1:38" ht="13.8">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row>
    <row r="159" spans="1:38" ht="13.8">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row>
    <row r="160" spans="1:38" ht="13.8">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row>
    <row r="161" spans="1:38" ht="13.8">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row>
    <row r="162" spans="1:38" ht="13.8">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row>
    <row r="163" spans="1:38" ht="13.8">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row>
    <row r="164" spans="1:38" ht="13.8">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row>
    <row r="165" spans="1:38" ht="13.8">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row>
    <row r="166" spans="1:38" ht="13.8">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row>
    <row r="167" spans="1:38" ht="13.8">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row>
    <row r="168" spans="1:38" ht="13.8">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row>
    <row r="169" spans="1:38" ht="13.8">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row>
    <row r="170" spans="1:38" ht="13.8">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row>
    <row r="171" spans="1:38" ht="13.8">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row>
    <row r="172" spans="1:38" ht="13.8">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row>
    <row r="173" spans="1:38" ht="13.8">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row>
    <row r="174" spans="1:38" ht="13.8">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row>
    <row r="175" spans="1:38" ht="13.8">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row>
    <row r="176" spans="1:38" ht="13.8">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row>
    <row r="177" spans="1:38" ht="13.8">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row>
    <row r="178" spans="1:38" ht="13.8">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row>
    <row r="179" spans="1:38" ht="13.8">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row>
    <row r="180" spans="1:38" ht="13.8">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row>
    <row r="181" spans="1:38" ht="13.8">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row>
    <row r="182" spans="1:38" ht="13.8">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row>
    <row r="183" spans="1:38" ht="13.8">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row>
    <row r="184" spans="1:38" ht="13.8">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row>
    <row r="185" spans="1:38" ht="13.8">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row>
    <row r="186" spans="1:38" ht="13.8">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row>
    <row r="187" spans="1:38" ht="13.8">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row>
    <row r="188" spans="1:38" ht="13.8">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row>
    <row r="189" spans="1:38" ht="13.8">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row>
    <row r="190" spans="1:38" ht="13.8">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row>
    <row r="191" spans="1:38" ht="13.8">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row>
    <row r="192" spans="1:38" ht="13.8">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row>
    <row r="193" spans="1:38" ht="13.8">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row>
    <row r="194" spans="1:38" ht="13.8">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row>
    <row r="195" spans="1:38" ht="13.8">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row>
    <row r="196" spans="1:38" ht="13.8">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row>
    <row r="197" spans="1:38" ht="13.8">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row>
    <row r="198" spans="1:38" ht="13.8">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row>
    <row r="199" spans="1:38" ht="13.8">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row>
    <row r="200" spans="1:38" ht="13.8">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row>
    <row r="201" spans="1:38" ht="13.8">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row>
    <row r="202" spans="1:38" ht="13.8">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row>
    <row r="203" spans="1:38" ht="13.8">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row>
    <row r="204" spans="1:38" ht="13.8">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row>
    <row r="205" spans="1:38" ht="13.8">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row>
    <row r="206" spans="1:38" ht="13.8">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row>
    <row r="207" spans="1:38" ht="13.8">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row>
    <row r="208" spans="1:38" ht="13.8">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row>
    <row r="209" spans="1:38" ht="13.8">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row>
    <row r="210" spans="1:38" ht="13.8">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row>
    <row r="211" spans="1:38" ht="13.8">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row>
    <row r="212" spans="1:38" ht="13.8">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row>
    <row r="213" spans="1:38" ht="13.8">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row>
    <row r="214" spans="1:38" ht="13.8">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row>
    <row r="215" spans="1:38" ht="13.8">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row>
    <row r="216" spans="1:38" ht="13.8">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row>
    <row r="217" spans="1:38" ht="13.8">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row>
    <row r="218" spans="1:38" ht="13.8">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row>
    <row r="219" spans="1:38" ht="13.8">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row>
    <row r="220" spans="1:38" ht="13.8">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row>
    <row r="221" spans="1:38" ht="13.8">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row>
    <row r="222" spans="1:38" ht="13.8">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row>
    <row r="223" spans="1:38" ht="13.8">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row>
    <row r="224" spans="1:38" ht="13.8">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row>
    <row r="225" spans="1:38" ht="13.8">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row>
    <row r="226" spans="1:38" ht="13.8">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row>
    <row r="227" spans="1:38" ht="13.8">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row>
    <row r="228" spans="1:38" ht="13.8">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row>
    <row r="229" spans="1:38" ht="13.8">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row>
    <row r="230" spans="1:38" ht="13.8">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row>
    <row r="231" spans="1:38" ht="13.8">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row>
    <row r="232" spans="1:38" ht="13.8">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row>
    <row r="233" spans="1:38" ht="13.8">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row>
    <row r="234" spans="1:38" ht="13.8">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row>
    <row r="235" spans="1:38" ht="13.8">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row>
    <row r="236" spans="1:38" ht="13.8">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row>
    <row r="237" spans="1:38" ht="13.8">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row>
    <row r="238" spans="1:38" ht="13.8">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row>
    <row r="239" spans="1:38" ht="13.8">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row>
    <row r="240" spans="1:38" ht="13.8">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row>
    <row r="241" spans="1:38" ht="13.8">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row>
    <row r="242" spans="1:38" ht="13.8">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row>
    <row r="243" spans="1:38" ht="13.8">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row>
    <row r="244" spans="1:38" ht="13.8">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row>
    <row r="245" spans="1:38" ht="13.8">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row>
    <row r="246" spans="1:38" ht="13.8">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row>
    <row r="247" spans="1:38" ht="13.8">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row>
    <row r="248" spans="1:38" ht="13.8">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row>
    <row r="249" spans="1:38" ht="13.8">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row>
    <row r="250" spans="1:38" ht="13.8">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row>
    <row r="251" spans="1:38" ht="13.8">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row>
    <row r="252" spans="1:38" ht="13.8">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row>
    <row r="253" spans="1:38" ht="13.8">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row>
    <row r="254" spans="1:38" ht="13.8">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row>
    <row r="255" spans="1:38" ht="13.8">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row>
    <row r="256" spans="1:38" ht="13.8">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row>
    <row r="257" spans="1:38" ht="13.8">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row>
    <row r="258" spans="1:38" ht="13.8">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row>
    <row r="259" spans="1:38" ht="13.8">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row>
    <row r="260" spans="1:38" ht="13.8">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row>
    <row r="261" spans="1:38" ht="13.8">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row>
    <row r="262" spans="1:38" ht="13.8">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row>
    <row r="263" spans="1:38" ht="13.8">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row>
    <row r="264" spans="1:38" ht="13.8">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row>
    <row r="265" spans="1:38" ht="13.8">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row>
    <row r="266" spans="1:38" ht="13.8">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row>
    <row r="267" spans="1:38" ht="13.8">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row>
    <row r="268" spans="1:38" ht="13.8">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row>
    <row r="269" spans="1:38" ht="13.8">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row>
    <row r="270" spans="1:38" ht="13.8">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row>
    <row r="271" spans="1:38" ht="13.8">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row>
    <row r="272" spans="1:38" ht="13.8">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row>
    <row r="273" spans="1:38" ht="13.8">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row>
    <row r="274" spans="1:38" ht="13.8">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row>
    <row r="275" spans="1:38" ht="13.8">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row>
    <row r="276" spans="1:38" ht="13.8">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row>
    <row r="277" spans="1:38" ht="13.8">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row>
    <row r="278" spans="1:38" ht="13.8">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row>
    <row r="279" spans="1:38" ht="13.8">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row>
    <row r="280" spans="1:38" ht="13.8">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row>
    <row r="281" spans="1:38" ht="13.8">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row>
    <row r="282" spans="1:38" ht="13.8">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row>
    <row r="283" spans="1:38" ht="13.8">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row>
    <row r="284" spans="1:38" ht="13.8">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row>
    <row r="285" spans="1:38" ht="13.8">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row>
    <row r="286" spans="1:38" ht="13.8">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row>
  </sheetData>
  <mergeCells count="18">
    <mergeCell ref="A1:H1"/>
    <mergeCell ref="A2:H2"/>
    <mergeCell ref="A3:H3"/>
    <mergeCell ref="A4:H4"/>
    <mergeCell ref="E8:E9"/>
    <mergeCell ref="F5:H7"/>
    <mergeCell ref="F10:H33"/>
    <mergeCell ref="C25:C29"/>
    <mergeCell ref="A5:A9"/>
    <mergeCell ref="B5:B9"/>
    <mergeCell ref="C5:C9"/>
    <mergeCell ref="D8:D9"/>
    <mergeCell ref="C15:C18"/>
    <mergeCell ref="D5:E7"/>
    <mergeCell ref="D10:E33"/>
    <mergeCell ref="F8:F9"/>
    <mergeCell ref="G8:G9"/>
    <mergeCell ref="H8:H9"/>
  </mergeCells>
  <printOptions horizontalCentered="1" verticalCentered="1"/>
  <pageMargins left="0" right="0" top="0" bottom="0" header="0" footer="0"/>
  <pageSetup paperSize="9" scale="3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view="pageBreakPreview" zoomScale="60" zoomScaleNormal="100" workbookViewId="0">
      <selection activeCell="J15" sqref="J15"/>
    </sheetView>
  </sheetViews>
  <sheetFormatPr defaultRowHeight="13.2"/>
  <cols>
    <col min="2" max="2" width="12.33203125" bestFit="1" customWidth="1"/>
    <col min="3" max="3" width="10.33203125" customWidth="1"/>
    <col min="4" max="4" width="11.77734375" customWidth="1"/>
    <col min="5" max="5" width="10.109375" customWidth="1"/>
    <col min="6" max="6" width="9.77734375" customWidth="1"/>
    <col min="8" max="8" width="15" customWidth="1"/>
    <col min="9" max="9" width="23.5546875" customWidth="1"/>
  </cols>
  <sheetData>
    <row r="1" spans="1:9" ht="30" customHeight="1">
      <c r="A1" s="185" t="s">
        <v>87</v>
      </c>
      <c r="B1" s="185"/>
      <c r="C1" s="185"/>
      <c r="D1" s="185"/>
      <c r="E1" s="185"/>
      <c r="F1" s="185"/>
      <c r="G1" s="185"/>
      <c r="H1" s="185"/>
      <c r="I1" s="185"/>
    </row>
    <row r="2" spans="1:9" ht="18" customHeight="1">
      <c r="A2" s="186" t="s">
        <v>298</v>
      </c>
      <c r="B2" s="186"/>
      <c r="C2" s="186"/>
      <c r="D2" s="186"/>
      <c r="E2" s="186"/>
      <c r="F2" s="186"/>
      <c r="G2" s="186"/>
      <c r="H2" s="186"/>
      <c r="I2" s="186"/>
    </row>
    <row r="3" spans="1:9" ht="37.200000000000003" customHeight="1">
      <c r="A3" s="189" t="s">
        <v>253</v>
      </c>
      <c r="B3" s="189"/>
      <c r="C3" s="189"/>
      <c r="D3" s="189"/>
      <c r="E3" s="189"/>
      <c r="F3" s="189"/>
      <c r="G3" s="189"/>
      <c r="H3" s="189"/>
      <c r="I3" s="189"/>
    </row>
    <row r="4" spans="1:9" ht="134.4" customHeight="1">
      <c r="A4" s="87" t="s">
        <v>261</v>
      </c>
      <c r="B4" s="79" t="s">
        <v>254</v>
      </c>
      <c r="C4" s="87" t="s">
        <v>279</v>
      </c>
      <c r="D4" s="87" t="s">
        <v>255</v>
      </c>
      <c r="E4" s="87" t="s">
        <v>256</v>
      </c>
      <c r="F4" s="87" t="s">
        <v>257</v>
      </c>
      <c r="G4" s="87" t="s">
        <v>258</v>
      </c>
      <c r="H4" s="87" t="s">
        <v>259</v>
      </c>
      <c r="I4" s="87" t="s">
        <v>260</v>
      </c>
    </row>
    <row r="5" spans="1:9" ht="13.2" customHeight="1">
      <c r="A5" s="190" t="s">
        <v>294</v>
      </c>
      <c r="B5" s="190"/>
      <c r="C5" s="190"/>
      <c r="D5" s="190"/>
      <c r="E5" s="190"/>
      <c r="F5" s="190"/>
      <c r="G5" s="190"/>
      <c r="H5" s="190"/>
      <c r="I5" s="190"/>
    </row>
    <row r="6" spans="1:9" ht="13.2" customHeight="1">
      <c r="A6" s="190"/>
      <c r="B6" s="190"/>
      <c r="C6" s="190"/>
      <c r="D6" s="190"/>
      <c r="E6" s="190"/>
      <c r="F6" s="190"/>
      <c r="G6" s="190"/>
      <c r="H6" s="190"/>
      <c r="I6" s="190"/>
    </row>
  </sheetData>
  <mergeCells count="4">
    <mergeCell ref="A1:I1"/>
    <mergeCell ref="A2:I2"/>
    <mergeCell ref="A3:I3"/>
    <mergeCell ref="A5:I6"/>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H6" sqref="H6"/>
    </sheetView>
  </sheetViews>
  <sheetFormatPr defaultRowHeight="13.2"/>
  <cols>
    <col min="2" max="2" width="45.77734375" bestFit="1" customWidth="1"/>
    <col min="3" max="3" width="18.5546875" customWidth="1"/>
    <col min="4" max="5" width="14.44140625" customWidth="1"/>
  </cols>
  <sheetData>
    <row r="1" spans="1:5" ht="36" customHeight="1">
      <c r="A1" s="185" t="s">
        <v>87</v>
      </c>
      <c r="B1" s="185"/>
      <c r="C1" s="185"/>
      <c r="D1" s="185"/>
      <c r="E1" s="185"/>
    </row>
    <row r="2" spans="1:5" ht="24" customHeight="1">
      <c r="A2" s="186" t="s">
        <v>298</v>
      </c>
      <c r="B2" s="186"/>
      <c r="C2" s="186"/>
      <c r="D2" s="186"/>
      <c r="E2" s="186"/>
    </row>
    <row r="3" spans="1:5" ht="22.2" customHeight="1">
      <c r="A3" s="191" t="s">
        <v>262</v>
      </c>
      <c r="B3" s="191"/>
      <c r="C3" s="191"/>
      <c r="D3" s="191"/>
      <c r="E3" s="191"/>
    </row>
    <row r="4" spans="1:5" ht="79.2">
      <c r="A4" s="70" t="s">
        <v>263</v>
      </c>
      <c r="B4" s="70" t="s">
        <v>264</v>
      </c>
      <c r="C4" s="70" t="s">
        <v>265</v>
      </c>
      <c r="D4" s="70" t="s">
        <v>266</v>
      </c>
      <c r="E4" s="70" t="s">
        <v>267</v>
      </c>
    </row>
    <row r="5" spans="1:5">
      <c r="A5" s="40">
        <v>1344</v>
      </c>
      <c r="B5" s="40">
        <v>1344</v>
      </c>
      <c r="C5" s="40">
        <v>1</v>
      </c>
      <c r="D5" s="84">
        <v>0</v>
      </c>
      <c r="E5" s="84">
        <v>1</v>
      </c>
    </row>
  </sheetData>
  <mergeCells count="3">
    <mergeCell ref="A3:E3"/>
    <mergeCell ref="A1:E1"/>
    <mergeCell ref="A2:E2"/>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abSelected="1" zoomScaleNormal="100" workbookViewId="0">
      <selection activeCell="H5" sqref="H5"/>
    </sheetView>
  </sheetViews>
  <sheetFormatPr defaultRowHeight="13.2"/>
  <cols>
    <col min="2" max="2" width="20.88671875" customWidth="1"/>
    <col min="3" max="3" width="17.5546875" customWidth="1"/>
    <col min="4" max="4" width="16" customWidth="1"/>
    <col min="5" max="5" width="18.5546875" customWidth="1"/>
  </cols>
  <sheetData>
    <row r="1" spans="1:5" ht="37.799999999999997" customHeight="1">
      <c r="A1" s="185" t="s">
        <v>87</v>
      </c>
      <c r="B1" s="185"/>
      <c r="C1" s="185"/>
      <c r="D1" s="185"/>
      <c r="E1" s="185"/>
    </row>
    <row r="2" spans="1:5" ht="25.2" customHeight="1">
      <c r="A2" s="186" t="s">
        <v>298</v>
      </c>
      <c r="B2" s="186"/>
      <c r="C2" s="186"/>
      <c r="D2" s="186"/>
      <c r="E2" s="186"/>
    </row>
    <row r="3" spans="1:5" ht="20.399999999999999" customHeight="1">
      <c r="A3" s="191" t="s">
        <v>268</v>
      </c>
      <c r="B3" s="191"/>
      <c r="C3" s="191"/>
      <c r="D3" s="191"/>
      <c r="E3" s="191"/>
    </row>
    <row r="4" spans="1:5" ht="66">
      <c r="A4" s="70" t="s">
        <v>263</v>
      </c>
      <c r="B4" s="70" t="s">
        <v>269</v>
      </c>
      <c r="C4" s="70" t="s">
        <v>270</v>
      </c>
      <c r="D4" s="70" t="s">
        <v>271</v>
      </c>
      <c r="E4" s="70" t="s">
        <v>272</v>
      </c>
    </row>
    <row r="5" spans="1:5" ht="19.8" customHeight="1">
      <c r="A5" s="30">
        <v>3336</v>
      </c>
      <c r="B5" s="30">
        <v>3336</v>
      </c>
      <c r="C5" s="30">
        <v>0</v>
      </c>
      <c r="D5" s="30">
        <v>0</v>
      </c>
      <c r="E5" s="30">
        <v>0</v>
      </c>
    </row>
  </sheetData>
  <mergeCells count="3">
    <mergeCell ref="A3:E3"/>
    <mergeCell ref="A1:E1"/>
    <mergeCell ref="A2:E2"/>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01"/>
  <sheetViews>
    <sheetView view="pageBreakPreview" zoomScaleNormal="100" zoomScaleSheetLayoutView="100" workbookViewId="0">
      <selection activeCell="B21" sqref="B21"/>
    </sheetView>
  </sheetViews>
  <sheetFormatPr defaultRowHeight="13.2"/>
  <cols>
    <col min="2" max="2" width="22.44140625" customWidth="1"/>
    <col min="7" max="7" width="8.44140625" customWidth="1"/>
    <col min="10" max="10" width="8.5546875" customWidth="1"/>
  </cols>
  <sheetData>
    <row r="1" spans="1:38" ht="75" customHeight="1">
      <c r="A1" s="133" t="s">
        <v>87</v>
      </c>
      <c r="B1" s="133"/>
      <c r="C1" s="133"/>
      <c r="D1" s="133"/>
      <c r="E1" s="133"/>
      <c r="F1" s="133"/>
      <c r="G1" s="133"/>
      <c r="H1" s="133"/>
      <c r="I1" s="133"/>
      <c r="J1" s="133"/>
      <c r="K1" s="133"/>
      <c r="L1" s="133"/>
      <c r="M1" s="1"/>
      <c r="N1" s="1"/>
      <c r="O1" s="1"/>
      <c r="P1" s="1"/>
      <c r="Q1" s="1"/>
      <c r="R1" s="1"/>
      <c r="S1" s="1"/>
      <c r="T1" s="1"/>
      <c r="U1" s="1"/>
      <c r="V1" s="1"/>
      <c r="W1" s="1"/>
      <c r="X1" s="1"/>
      <c r="Y1" s="1"/>
      <c r="Z1" s="1"/>
      <c r="AA1" s="1"/>
      <c r="AB1" s="1"/>
      <c r="AC1" s="1"/>
      <c r="AD1" s="1"/>
      <c r="AE1" s="1"/>
      <c r="AF1" s="1"/>
      <c r="AG1" s="1"/>
      <c r="AH1" s="1"/>
      <c r="AI1" s="1"/>
      <c r="AJ1" s="1"/>
      <c r="AK1" s="1"/>
      <c r="AL1" s="1"/>
    </row>
    <row r="2" spans="1:38" ht="18.75" customHeight="1">
      <c r="A2" s="132" t="s">
        <v>83</v>
      </c>
      <c r="B2" s="132"/>
      <c r="C2" s="132"/>
      <c r="D2" s="132"/>
      <c r="E2" s="132"/>
      <c r="F2" s="132"/>
      <c r="G2" s="132"/>
      <c r="H2" s="132"/>
      <c r="I2" s="132"/>
      <c r="J2" s="132"/>
      <c r="K2" s="132"/>
      <c r="L2" s="132"/>
      <c r="M2" s="6"/>
      <c r="N2" s="6"/>
      <c r="O2" s="6"/>
      <c r="P2" s="6"/>
      <c r="Q2" s="6"/>
      <c r="R2" s="6"/>
      <c r="S2" s="1"/>
      <c r="T2" s="1"/>
      <c r="U2" s="1"/>
      <c r="V2" s="1"/>
      <c r="W2" s="1"/>
      <c r="X2" s="1"/>
      <c r="Y2" s="1"/>
      <c r="Z2" s="1"/>
      <c r="AA2" s="1"/>
      <c r="AB2" s="1"/>
      <c r="AC2" s="1"/>
      <c r="AD2" s="1"/>
      <c r="AE2" s="1"/>
      <c r="AF2" s="1"/>
      <c r="AG2" s="1"/>
      <c r="AH2" s="1"/>
      <c r="AI2" s="1"/>
      <c r="AJ2" s="1"/>
      <c r="AK2" s="1"/>
      <c r="AL2" s="1"/>
    </row>
    <row r="3" spans="1:38" ht="22.5" customHeight="1">
      <c r="A3" s="132" t="s">
        <v>297</v>
      </c>
      <c r="B3" s="132"/>
      <c r="C3" s="132"/>
      <c r="D3" s="132"/>
      <c r="E3" s="132"/>
      <c r="F3" s="132"/>
      <c r="G3" s="132"/>
      <c r="H3" s="132"/>
      <c r="I3" s="132"/>
      <c r="J3" s="132"/>
      <c r="K3" s="132"/>
      <c r="L3" s="132"/>
      <c r="M3" s="6"/>
      <c r="N3" s="6"/>
      <c r="O3" s="6"/>
      <c r="P3" s="6"/>
      <c r="Q3" s="6"/>
      <c r="R3" s="6"/>
      <c r="S3" s="1"/>
      <c r="T3" s="1"/>
      <c r="U3" s="1"/>
      <c r="V3" s="1"/>
      <c r="W3" s="1"/>
      <c r="X3" s="1"/>
      <c r="Y3" s="1"/>
      <c r="Z3" s="1"/>
      <c r="AA3" s="1"/>
      <c r="AB3" s="1"/>
      <c r="AC3" s="1"/>
      <c r="AD3" s="1"/>
      <c r="AE3" s="1"/>
      <c r="AF3" s="1"/>
      <c r="AG3" s="1"/>
      <c r="AH3" s="1"/>
      <c r="AI3" s="1"/>
      <c r="AJ3" s="1"/>
      <c r="AK3" s="1"/>
      <c r="AL3" s="1"/>
    </row>
    <row r="4" spans="1:38" ht="35.25" customHeight="1">
      <c r="A4" s="132" t="s">
        <v>2</v>
      </c>
      <c r="B4" s="132" t="s">
        <v>91</v>
      </c>
      <c r="C4" s="132" t="s">
        <v>292</v>
      </c>
      <c r="D4" s="132"/>
      <c r="E4" s="132"/>
      <c r="F4" s="132"/>
      <c r="G4" s="132"/>
      <c r="H4" s="132" t="s">
        <v>93</v>
      </c>
      <c r="I4" s="132"/>
      <c r="J4" s="132"/>
      <c r="K4" s="132"/>
      <c r="L4" s="132"/>
      <c r="M4" s="12"/>
      <c r="N4" s="12"/>
      <c r="O4" s="12"/>
      <c r="P4" s="13"/>
      <c r="Q4" s="13"/>
      <c r="R4" s="6"/>
      <c r="S4" s="1"/>
      <c r="T4" s="1"/>
      <c r="U4" s="1"/>
      <c r="V4" s="1"/>
      <c r="W4" s="1"/>
      <c r="X4" s="1"/>
      <c r="Y4" s="1"/>
      <c r="Z4" s="1"/>
      <c r="AA4" s="1"/>
      <c r="AB4" s="1"/>
      <c r="AC4" s="1"/>
      <c r="AD4" s="1"/>
      <c r="AE4" s="1"/>
      <c r="AF4" s="1"/>
      <c r="AG4" s="1"/>
      <c r="AH4" s="1"/>
      <c r="AI4" s="1"/>
      <c r="AJ4" s="1"/>
      <c r="AK4" s="1"/>
      <c r="AL4" s="1"/>
    </row>
    <row r="5" spans="1:38" ht="19.5" customHeight="1">
      <c r="A5" s="132"/>
      <c r="B5" s="132"/>
      <c r="C5" s="132" t="s">
        <v>6</v>
      </c>
      <c r="D5" s="132"/>
      <c r="E5" s="132" t="s">
        <v>92</v>
      </c>
      <c r="F5" s="132"/>
      <c r="G5" s="132"/>
      <c r="H5" s="132" t="s">
        <v>6</v>
      </c>
      <c r="I5" s="132"/>
      <c r="J5" s="132" t="s">
        <v>92</v>
      </c>
      <c r="K5" s="132"/>
      <c r="L5" s="132"/>
      <c r="M5" s="14"/>
      <c r="N5" s="14"/>
      <c r="O5" s="14"/>
      <c r="P5" s="14"/>
      <c r="Q5" s="14"/>
      <c r="R5" s="6"/>
      <c r="S5" s="1"/>
      <c r="T5" s="1"/>
      <c r="U5" s="1"/>
      <c r="V5" s="1"/>
      <c r="W5" s="1"/>
      <c r="X5" s="1"/>
      <c r="Y5" s="1"/>
      <c r="Z5" s="1"/>
      <c r="AA5" s="1"/>
      <c r="AB5" s="1"/>
      <c r="AC5" s="1"/>
      <c r="AD5" s="1"/>
      <c r="AE5" s="1"/>
      <c r="AF5" s="1"/>
      <c r="AG5" s="1"/>
      <c r="AH5" s="1"/>
      <c r="AI5" s="1"/>
      <c r="AJ5" s="1"/>
      <c r="AK5" s="1"/>
      <c r="AL5" s="1"/>
    </row>
    <row r="6" spans="1:38" ht="19.5" customHeight="1">
      <c r="A6" s="132"/>
      <c r="B6" s="132"/>
      <c r="C6" s="132" t="s">
        <v>3</v>
      </c>
      <c r="D6" s="132" t="s">
        <v>4</v>
      </c>
      <c r="E6" s="132" t="s">
        <v>3</v>
      </c>
      <c r="F6" s="132" t="s">
        <v>5</v>
      </c>
      <c r="G6" s="132" t="s">
        <v>4</v>
      </c>
      <c r="H6" s="132" t="s">
        <v>3</v>
      </c>
      <c r="I6" s="132" t="s">
        <v>4</v>
      </c>
      <c r="J6" s="132" t="s">
        <v>3</v>
      </c>
      <c r="K6" s="132" t="s">
        <v>5</v>
      </c>
      <c r="L6" s="132" t="s">
        <v>4</v>
      </c>
      <c r="M6" s="14"/>
      <c r="N6" s="14"/>
      <c r="O6" s="14"/>
      <c r="P6" s="14"/>
      <c r="Q6" s="14"/>
      <c r="R6" s="6"/>
      <c r="S6" s="1"/>
      <c r="T6" s="1"/>
      <c r="U6" s="1"/>
      <c r="V6" s="1"/>
      <c r="W6" s="1"/>
      <c r="X6" s="1"/>
      <c r="Y6" s="1"/>
      <c r="Z6" s="1"/>
      <c r="AA6" s="1"/>
      <c r="AB6" s="1"/>
      <c r="AC6" s="1"/>
      <c r="AD6" s="1"/>
      <c r="AE6" s="1"/>
      <c r="AF6" s="1"/>
      <c r="AG6" s="1"/>
      <c r="AH6" s="1"/>
      <c r="AI6" s="1"/>
      <c r="AJ6" s="1"/>
      <c r="AK6" s="1"/>
      <c r="AL6" s="1"/>
    </row>
    <row r="7" spans="1:38" ht="15.6">
      <c r="A7" s="132"/>
      <c r="B7" s="132"/>
      <c r="C7" s="132"/>
      <c r="D7" s="132"/>
      <c r="E7" s="132"/>
      <c r="F7" s="132"/>
      <c r="G7" s="132"/>
      <c r="H7" s="132"/>
      <c r="I7" s="132"/>
      <c r="J7" s="132"/>
      <c r="K7" s="132"/>
      <c r="L7" s="132"/>
      <c r="M7" s="14"/>
      <c r="N7" s="14"/>
      <c r="O7" s="14"/>
      <c r="P7" s="1"/>
      <c r="Q7" s="1"/>
      <c r="R7" s="1"/>
      <c r="S7" s="1"/>
      <c r="T7" s="1"/>
      <c r="U7" s="1"/>
      <c r="V7" s="1"/>
      <c r="W7" s="1"/>
      <c r="X7" s="1"/>
      <c r="Y7" s="1"/>
      <c r="Z7" s="1"/>
      <c r="AA7" s="1"/>
      <c r="AB7" s="1"/>
      <c r="AC7" s="1"/>
      <c r="AD7" s="1"/>
    </row>
    <row r="8" spans="1:38" ht="30" customHeight="1">
      <c r="A8" s="41">
        <v>1</v>
      </c>
      <c r="B8" s="41" t="s">
        <v>34</v>
      </c>
      <c r="C8" s="24">
        <v>1</v>
      </c>
      <c r="D8" s="24">
        <v>4</v>
      </c>
      <c r="E8" s="24">
        <v>10</v>
      </c>
      <c r="F8" s="24">
        <v>19</v>
      </c>
      <c r="G8" s="24">
        <v>2</v>
      </c>
      <c r="H8" s="24">
        <v>1</v>
      </c>
      <c r="I8" s="24">
        <v>4</v>
      </c>
      <c r="J8" s="24">
        <v>10</v>
      </c>
      <c r="K8" s="24">
        <v>19</v>
      </c>
      <c r="L8" s="24">
        <v>2</v>
      </c>
      <c r="M8" s="1"/>
      <c r="N8" s="1"/>
      <c r="O8" s="1"/>
      <c r="P8" s="1"/>
      <c r="Q8" s="1"/>
      <c r="R8" s="1"/>
      <c r="S8" s="1"/>
      <c r="T8" s="1"/>
      <c r="U8" s="1"/>
      <c r="V8" s="1"/>
    </row>
    <row r="9" spans="1:38" ht="30" customHeight="1">
      <c r="A9" s="41">
        <v>2</v>
      </c>
      <c r="B9" s="41" t="s">
        <v>35</v>
      </c>
      <c r="C9" s="24">
        <v>1</v>
      </c>
      <c r="D9" s="24">
        <v>4</v>
      </c>
      <c r="E9" s="24">
        <v>10</v>
      </c>
      <c r="F9" s="24">
        <v>12</v>
      </c>
      <c r="G9" s="24">
        <v>1</v>
      </c>
      <c r="H9" s="24">
        <v>1</v>
      </c>
      <c r="I9" s="24">
        <v>4</v>
      </c>
      <c r="J9" s="24">
        <v>10</v>
      </c>
      <c r="K9" s="24">
        <v>12</v>
      </c>
      <c r="L9" s="24">
        <v>1</v>
      </c>
      <c r="M9" s="1"/>
      <c r="N9" s="1"/>
      <c r="O9" s="1"/>
      <c r="P9" s="1"/>
      <c r="Q9" s="1"/>
      <c r="R9" s="1"/>
      <c r="S9" s="1"/>
      <c r="T9" s="1"/>
      <c r="U9" s="1"/>
      <c r="V9" s="1"/>
    </row>
    <row r="10" spans="1:38" ht="30" customHeight="1">
      <c r="A10" s="41">
        <v>3</v>
      </c>
      <c r="B10" s="41" t="s">
        <v>36</v>
      </c>
      <c r="C10" s="24">
        <v>0</v>
      </c>
      <c r="D10" s="24">
        <v>1</v>
      </c>
      <c r="E10" s="24">
        <v>8</v>
      </c>
      <c r="F10" s="24">
        <v>9</v>
      </c>
      <c r="G10" s="24">
        <v>5</v>
      </c>
      <c r="H10" s="24">
        <v>0</v>
      </c>
      <c r="I10" s="24">
        <v>1</v>
      </c>
      <c r="J10" s="24">
        <v>8</v>
      </c>
      <c r="K10" s="24">
        <v>9</v>
      </c>
      <c r="L10" s="24">
        <v>5</v>
      </c>
      <c r="M10" s="1"/>
      <c r="N10" s="1"/>
      <c r="O10" s="1"/>
      <c r="P10" s="1"/>
      <c r="Q10" s="1"/>
      <c r="R10" s="1"/>
      <c r="S10" s="1"/>
      <c r="T10" s="1"/>
      <c r="U10" s="1"/>
      <c r="V10" s="1"/>
    </row>
    <row r="11" spans="1:38" ht="30" customHeight="1">
      <c r="A11" s="41">
        <v>4</v>
      </c>
      <c r="B11" s="41" t="s">
        <v>37</v>
      </c>
      <c r="C11" s="24">
        <v>1</v>
      </c>
      <c r="D11" s="24">
        <v>3</v>
      </c>
      <c r="E11" s="24">
        <v>5</v>
      </c>
      <c r="F11" s="24">
        <v>20</v>
      </c>
      <c r="G11" s="24">
        <v>4</v>
      </c>
      <c r="H11" s="24">
        <v>1</v>
      </c>
      <c r="I11" s="24">
        <v>3</v>
      </c>
      <c r="J11" s="24">
        <v>5</v>
      </c>
      <c r="K11" s="24">
        <v>20</v>
      </c>
      <c r="L11" s="24">
        <v>4</v>
      </c>
      <c r="M11" s="1"/>
      <c r="N11" s="1"/>
      <c r="O11" s="1"/>
      <c r="P11" s="1"/>
      <c r="Q11" s="1"/>
      <c r="R11" s="1"/>
      <c r="S11" s="1"/>
      <c r="T11" s="1"/>
      <c r="U11" s="1"/>
      <c r="V11" s="1"/>
    </row>
    <row r="12" spans="1:38" s="17" customFormat="1" ht="30" customHeight="1">
      <c r="A12" s="45"/>
      <c r="B12" s="45" t="s">
        <v>7</v>
      </c>
      <c r="C12" s="24">
        <f>SUM(C8:C11)</f>
        <v>3</v>
      </c>
      <c r="D12" s="24">
        <f t="shared" ref="D12:G12" si="0">SUM(D8:D11)</f>
        <v>12</v>
      </c>
      <c r="E12" s="24">
        <f t="shared" si="0"/>
        <v>33</v>
      </c>
      <c r="F12" s="24">
        <f t="shared" si="0"/>
        <v>60</v>
      </c>
      <c r="G12" s="24">
        <f t="shared" si="0"/>
        <v>12</v>
      </c>
      <c r="H12" s="24">
        <f>SUM(H8:H11)</f>
        <v>3</v>
      </c>
      <c r="I12" s="24">
        <f t="shared" ref="I12" si="1">SUM(I8:I11)</f>
        <v>12</v>
      </c>
      <c r="J12" s="24">
        <f t="shared" ref="J12" si="2">SUM(J8:J11)</f>
        <v>33</v>
      </c>
      <c r="K12" s="24">
        <f t="shared" ref="K12" si="3">SUM(K8:K11)</f>
        <v>60</v>
      </c>
      <c r="L12" s="24">
        <f t="shared" ref="L12" si="4">SUM(L8:L11)</f>
        <v>12</v>
      </c>
      <c r="M12" s="16"/>
      <c r="N12" s="16"/>
      <c r="O12" s="16"/>
      <c r="P12" s="16"/>
      <c r="Q12" s="16"/>
      <c r="R12" s="16"/>
      <c r="S12" s="16"/>
      <c r="T12" s="16"/>
      <c r="U12" s="16"/>
      <c r="V12" s="16"/>
      <c r="W12" s="16"/>
      <c r="X12" s="16"/>
      <c r="Y12" s="16"/>
      <c r="Z12" s="16"/>
      <c r="AA12" s="16"/>
      <c r="AB12" s="16"/>
      <c r="AC12" s="16"/>
      <c r="AD12" s="16"/>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sheetData>
  <mergeCells count="21">
    <mergeCell ref="H6:H7"/>
    <mergeCell ref="I6:I7"/>
    <mergeCell ref="J6:J7"/>
    <mergeCell ref="K6:K7"/>
    <mergeCell ref="L6:L7"/>
    <mergeCell ref="H4:L4"/>
    <mergeCell ref="A1:L1"/>
    <mergeCell ref="A2:L2"/>
    <mergeCell ref="A3:L3"/>
    <mergeCell ref="J5:L5"/>
    <mergeCell ref="A4:A7"/>
    <mergeCell ref="B4:B7"/>
    <mergeCell ref="C4:G4"/>
    <mergeCell ref="C5:D5"/>
    <mergeCell ref="E5:G5"/>
    <mergeCell ref="C6:C7"/>
    <mergeCell ref="D6:D7"/>
    <mergeCell ref="E6:E7"/>
    <mergeCell ref="F6:F7"/>
    <mergeCell ref="G6:G7"/>
    <mergeCell ref="H5:I5"/>
  </mergeCells>
  <printOptions horizontalCentered="1" verticalCentered="1"/>
  <pageMargins left="0.71" right="0.38" top="0.51" bottom="0.46" header="0.4" footer="0.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9"/>
  <sheetViews>
    <sheetView view="pageBreakPreview" zoomScale="85" zoomScaleSheetLayoutView="85" workbookViewId="0">
      <selection sqref="A1:I44"/>
    </sheetView>
  </sheetViews>
  <sheetFormatPr defaultRowHeight="13.2"/>
  <cols>
    <col min="2" max="2" width="15" customWidth="1"/>
    <col min="3" max="3" width="15.33203125" customWidth="1"/>
    <col min="4" max="4" width="17.77734375" customWidth="1"/>
    <col min="5" max="5" width="14.21875" customWidth="1"/>
    <col min="6" max="6" width="10.6640625" customWidth="1"/>
    <col min="7" max="7" width="12" customWidth="1"/>
    <col min="8" max="8" width="15.109375" customWidth="1"/>
    <col min="9" max="9" width="45.6640625" customWidth="1"/>
  </cols>
  <sheetData>
    <row r="1" spans="1:29" ht="24.6">
      <c r="A1" s="136" t="s">
        <v>87</v>
      </c>
      <c r="B1" s="137"/>
      <c r="C1" s="137"/>
      <c r="D1" s="137"/>
      <c r="E1" s="137"/>
      <c r="F1" s="137"/>
      <c r="G1" s="137"/>
      <c r="H1" s="137"/>
      <c r="I1" s="138"/>
      <c r="J1" s="1"/>
      <c r="K1" s="1"/>
      <c r="L1" s="1"/>
      <c r="M1" s="1"/>
      <c r="N1" s="1"/>
      <c r="O1" s="1"/>
      <c r="P1" s="1"/>
      <c r="Q1" s="1"/>
      <c r="R1" s="1"/>
      <c r="S1" s="1"/>
      <c r="T1" s="1"/>
      <c r="U1" s="1"/>
      <c r="V1" s="1"/>
      <c r="W1" s="1"/>
      <c r="X1" s="1"/>
      <c r="Y1" s="1"/>
      <c r="Z1" s="1"/>
      <c r="AA1" s="1"/>
      <c r="AB1" s="1"/>
      <c r="AC1" s="1"/>
    </row>
    <row r="2" spans="1:29" ht="16.8">
      <c r="A2" s="139" t="s">
        <v>298</v>
      </c>
      <c r="B2" s="140"/>
      <c r="C2" s="140"/>
      <c r="D2" s="140"/>
      <c r="E2" s="140"/>
      <c r="F2" s="140"/>
      <c r="G2" s="140"/>
      <c r="H2" s="140"/>
      <c r="I2" s="141"/>
      <c r="J2" s="1"/>
      <c r="K2" s="1"/>
      <c r="L2" s="1"/>
      <c r="M2" s="1"/>
      <c r="N2" s="1"/>
      <c r="O2" s="1"/>
      <c r="P2" s="1"/>
      <c r="Q2" s="1"/>
      <c r="R2" s="1"/>
      <c r="S2" s="1"/>
      <c r="T2" s="1"/>
      <c r="U2" s="1"/>
      <c r="V2" s="1"/>
      <c r="W2" s="1"/>
      <c r="X2" s="1"/>
      <c r="Y2" s="1"/>
      <c r="Z2" s="1"/>
      <c r="AA2" s="1"/>
      <c r="AB2" s="1"/>
      <c r="AC2" s="1"/>
    </row>
    <row r="3" spans="1:29" ht="16.8">
      <c r="A3" s="139" t="s">
        <v>16</v>
      </c>
      <c r="B3" s="140"/>
      <c r="C3" s="140"/>
      <c r="D3" s="140"/>
      <c r="E3" s="140"/>
      <c r="F3" s="140"/>
      <c r="G3" s="140"/>
      <c r="H3" s="140"/>
      <c r="I3" s="141"/>
      <c r="J3" s="1"/>
      <c r="K3" s="1"/>
      <c r="L3" s="1"/>
      <c r="M3" s="1"/>
      <c r="N3" s="1"/>
      <c r="O3" s="1"/>
      <c r="P3" s="1"/>
      <c r="Q3" s="1"/>
      <c r="R3" s="1"/>
      <c r="S3" s="1"/>
      <c r="T3" s="1"/>
      <c r="U3" s="1"/>
      <c r="V3" s="1"/>
      <c r="W3" s="1"/>
      <c r="X3" s="1"/>
      <c r="Y3" s="1"/>
      <c r="Z3" s="1"/>
      <c r="AA3" s="1"/>
      <c r="AB3" s="1"/>
      <c r="AC3" s="1"/>
    </row>
    <row r="4" spans="1:29" ht="16.8">
      <c r="A4" s="142" t="s">
        <v>74</v>
      </c>
      <c r="B4" s="143"/>
      <c r="C4" s="143"/>
      <c r="D4" s="143"/>
      <c r="E4" s="143"/>
      <c r="F4" s="143"/>
      <c r="G4" s="143"/>
      <c r="H4" s="143"/>
      <c r="I4" s="144"/>
      <c r="J4" s="1"/>
      <c r="K4" s="1"/>
      <c r="L4" s="1"/>
      <c r="M4" s="1"/>
      <c r="N4" s="1"/>
      <c r="O4" s="1"/>
      <c r="P4" s="1"/>
      <c r="Q4" s="1"/>
      <c r="R4" s="1"/>
      <c r="S4" s="1"/>
      <c r="T4" s="1"/>
      <c r="U4" s="1"/>
      <c r="V4" s="1"/>
      <c r="W4" s="1"/>
      <c r="X4" s="1"/>
      <c r="Y4" s="1"/>
      <c r="Z4" s="1"/>
      <c r="AA4" s="1"/>
      <c r="AB4" s="1"/>
      <c r="AC4" s="1"/>
    </row>
    <row r="5" spans="1:29" ht="16.8">
      <c r="A5" s="139" t="s">
        <v>85</v>
      </c>
      <c r="B5" s="140"/>
      <c r="C5" s="140"/>
      <c r="D5" s="140"/>
      <c r="E5" s="140"/>
      <c r="F5" s="140"/>
      <c r="G5" s="140"/>
      <c r="H5" s="140"/>
      <c r="I5" s="141"/>
      <c r="J5" s="1"/>
      <c r="K5" s="1"/>
      <c r="L5" s="1"/>
      <c r="M5" s="1"/>
      <c r="N5" s="1"/>
      <c r="O5" s="1"/>
      <c r="P5" s="1"/>
      <c r="Q5" s="1"/>
      <c r="R5" s="1"/>
      <c r="S5" s="1"/>
      <c r="T5" s="1"/>
      <c r="U5" s="1"/>
      <c r="V5" s="1"/>
      <c r="W5" s="1"/>
      <c r="X5" s="1"/>
      <c r="Y5" s="1"/>
      <c r="Z5" s="1"/>
      <c r="AA5" s="1"/>
    </row>
    <row r="6" spans="1:29" ht="62.4" customHeight="1">
      <c r="A6" s="129" t="s">
        <v>10</v>
      </c>
      <c r="B6" s="130" t="s">
        <v>273</v>
      </c>
      <c r="C6" s="130" t="s">
        <v>67</v>
      </c>
      <c r="D6" s="135" t="s">
        <v>11</v>
      </c>
      <c r="E6" s="135" t="s">
        <v>12</v>
      </c>
      <c r="F6" s="135"/>
      <c r="G6" s="135"/>
      <c r="H6" s="130" t="s">
        <v>15</v>
      </c>
      <c r="I6" s="134" t="s">
        <v>152</v>
      </c>
      <c r="J6" s="1"/>
      <c r="K6" s="1"/>
      <c r="L6" s="1"/>
      <c r="M6" s="1"/>
      <c r="N6" s="1"/>
      <c r="O6" s="1"/>
      <c r="P6" s="1"/>
      <c r="Q6" s="1"/>
      <c r="R6" s="1"/>
      <c r="S6" s="1"/>
      <c r="T6" s="1"/>
      <c r="U6" s="1"/>
      <c r="V6" s="1"/>
      <c r="W6" s="1"/>
      <c r="X6" s="1"/>
      <c r="Y6" s="1"/>
      <c r="Z6" s="1"/>
      <c r="AA6" s="1"/>
    </row>
    <row r="7" spans="1:29" s="10" customFormat="1" ht="52.2">
      <c r="A7" s="129"/>
      <c r="B7" s="130"/>
      <c r="C7" s="130"/>
      <c r="D7" s="135"/>
      <c r="E7" s="46" t="s">
        <v>14</v>
      </c>
      <c r="F7" s="124" t="s">
        <v>13</v>
      </c>
      <c r="G7" s="124" t="s">
        <v>274</v>
      </c>
      <c r="H7" s="130"/>
      <c r="I7" s="134"/>
      <c r="J7" s="9"/>
      <c r="K7" s="9"/>
      <c r="L7" s="9"/>
      <c r="M7" s="9"/>
      <c r="N7" s="9"/>
      <c r="O7" s="9"/>
      <c r="P7" s="9"/>
      <c r="Q7" s="9"/>
      <c r="R7" s="9"/>
      <c r="S7" s="9"/>
      <c r="T7" s="9"/>
      <c r="U7" s="9"/>
      <c r="V7" s="9"/>
      <c r="W7" s="9"/>
      <c r="X7" s="9"/>
      <c r="Y7" s="9"/>
      <c r="Z7" s="9"/>
      <c r="AA7" s="9"/>
    </row>
    <row r="8" spans="1:29" ht="13.8">
      <c r="A8" s="125">
        <v>1</v>
      </c>
      <c r="B8" s="123">
        <v>2</v>
      </c>
      <c r="C8" s="123">
        <v>3</v>
      </c>
      <c r="D8" s="20" t="s">
        <v>277</v>
      </c>
      <c r="E8" s="20">
        <v>5</v>
      </c>
      <c r="F8" s="20">
        <v>6</v>
      </c>
      <c r="G8" s="20" t="s">
        <v>276</v>
      </c>
      <c r="H8" s="123" t="s">
        <v>275</v>
      </c>
      <c r="I8" s="21">
        <v>9</v>
      </c>
      <c r="J8" s="1"/>
      <c r="K8" s="1"/>
      <c r="L8" s="1"/>
      <c r="M8" s="1"/>
      <c r="N8" s="1"/>
      <c r="O8" s="1"/>
      <c r="P8" s="1"/>
      <c r="Q8" s="1"/>
      <c r="R8" s="1"/>
      <c r="S8" s="1"/>
      <c r="T8" s="1"/>
      <c r="U8" s="1"/>
      <c r="V8" s="1"/>
      <c r="W8" s="1"/>
      <c r="X8" s="1"/>
      <c r="Y8" s="1"/>
      <c r="Z8" s="1"/>
      <c r="AA8" s="1"/>
    </row>
    <row r="9" spans="1:29" ht="27.6">
      <c r="A9" s="22" t="s">
        <v>102</v>
      </c>
      <c r="B9" s="26">
        <v>0</v>
      </c>
      <c r="C9" s="26">
        <v>34126</v>
      </c>
      <c r="D9" s="26">
        <f>B9+C9</f>
        <v>34126</v>
      </c>
      <c r="E9" s="26">
        <v>33902</v>
      </c>
      <c r="F9" s="26">
        <v>224</v>
      </c>
      <c r="G9" s="26">
        <f>E9+F9</f>
        <v>34126</v>
      </c>
      <c r="H9" s="26">
        <f>G9-D9</f>
        <v>0</v>
      </c>
      <c r="I9" s="2" t="s">
        <v>97</v>
      </c>
      <c r="J9" s="1"/>
      <c r="K9" s="1"/>
      <c r="L9" s="1"/>
      <c r="M9" s="1"/>
      <c r="N9" s="1"/>
      <c r="O9" s="1"/>
      <c r="P9" s="1"/>
      <c r="Q9" s="1"/>
      <c r="R9" s="1"/>
      <c r="S9" s="1"/>
      <c r="T9" s="1"/>
      <c r="U9" s="1"/>
      <c r="V9" s="1"/>
      <c r="W9" s="1"/>
      <c r="X9" s="1"/>
      <c r="Y9" s="1"/>
      <c r="Z9" s="1"/>
      <c r="AA9" s="1"/>
    </row>
    <row r="10" spans="1:29" ht="16.8">
      <c r="A10" s="22" t="s">
        <v>103</v>
      </c>
      <c r="B10" s="26">
        <v>0</v>
      </c>
      <c r="C10" s="26">
        <v>9129</v>
      </c>
      <c r="D10" s="26">
        <f t="shared" ref="D10:D43" si="0">B10+C10</f>
        <v>9129</v>
      </c>
      <c r="E10" s="26">
        <v>9017</v>
      </c>
      <c r="F10" s="26">
        <v>112</v>
      </c>
      <c r="G10" s="26">
        <f t="shared" ref="G10:G43" si="1">E10+F10</f>
        <v>9129</v>
      </c>
      <c r="H10" s="26">
        <f t="shared" ref="H10:H43" si="2">G10-D10</f>
        <v>0</v>
      </c>
      <c r="I10" s="2" t="s">
        <v>98</v>
      </c>
      <c r="J10" s="1"/>
      <c r="K10" s="1"/>
      <c r="L10" s="1"/>
      <c r="M10" s="1"/>
      <c r="N10" s="1"/>
      <c r="O10" s="1"/>
      <c r="P10" s="1"/>
      <c r="Q10" s="1"/>
      <c r="R10" s="1"/>
      <c r="S10" s="1"/>
      <c r="T10" s="1"/>
      <c r="U10" s="1"/>
      <c r="V10" s="1"/>
      <c r="W10" s="1"/>
      <c r="X10" s="1"/>
      <c r="Y10" s="1"/>
      <c r="Z10" s="1"/>
      <c r="AA10" s="1"/>
    </row>
    <row r="11" spans="1:29" ht="27.6">
      <c r="A11" s="22" t="s">
        <v>104</v>
      </c>
      <c r="B11" s="26">
        <v>0</v>
      </c>
      <c r="C11" s="26">
        <v>8106</v>
      </c>
      <c r="D11" s="26">
        <f t="shared" si="0"/>
        <v>8106</v>
      </c>
      <c r="E11" s="26">
        <v>7791</v>
      </c>
      <c r="F11" s="26">
        <v>315</v>
      </c>
      <c r="G11" s="26">
        <f t="shared" si="1"/>
        <v>8106</v>
      </c>
      <c r="H11" s="26">
        <f t="shared" si="2"/>
        <v>0</v>
      </c>
      <c r="I11" s="2" t="s">
        <v>99</v>
      </c>
      <c r="J11" s="1"/>
      <c r="K11" s="1"/>
      <c r="L11" s="1"/>
      <c r="M11" s="1"/>
      <c r="N11" s="1"/>
      <c r="O11" s="1"/>
      <c r="P11" s="1"/>
      <c r="Q11" s="1"/>
      <c r="R11" s="1"/>
      <c r="S11" s="1"/>
      <c r="T11" s="1"/>
      <c r="U11" s="1"/>
      <c r="V11" s="1"/>
      <c r="W11" s="1"/>
      <c r="X11" s="1"/>
      <c r="Y11" s="1"/>
      <c r="Z11" s="1"/>
      <c r="AA11" s="1"/>
    </row>
    <row r="12" spans="1:29" ht="27.6">
      <c r="A12" s="22" t="s">
        <v>105</v>
      </c>
      <c r="B12" s="26">
        <v>0</v>
      </c>
      <c r="C12" s="26">
        <v>2093</v>
      </c>
      <c r="D12" s="26">
        <f t="shared" si="0"/>
        <v>2093</v>
      </c>
      <c r="E12" s="26">
        <v>2078</v>
      </c>
      <c r="F12" s="26">
        <v>15</v>
      </c>
      <c r="G12" s="26">
        <f t="shared" si="1"/>
        <v>2093</v>
      </c>
      <c r="H12" s="26">
        <f t="shared" si="2"/>
        <v>0</v>
      </c>
      <c r="I12" s="2" t="s">
        <v>100</v>
      </c>
      <c r="J12" s="1"/>
      <c r="K12" s="1"/>
      <c r="L12" s="1"/>
      <c r="M12" s="1"/>
      <c r="N12" s="1"/>
      <c r="O12" s="1"/>
      <c r="P12" s="1"/>
      <c r="Q12" s="1"/>
      <c r="R12" s="1"/>
      <c r="S12" s="1"/>
      <c r="T12" s="1"/>
      <c r="U12" s="1"/>
      <c r="V12" s="1"/>
      <c r="W12" s="1"/>
      <c r="X12" s="1"/>
      <c r="Y12" s="1"/>
      <c r="Z12" s="1"/>
      <c r="AA12" s="1"/>
    </row>
    <row r="13" spans="1:29" ht="16.8">
      <c r="A13" s="22" t="s">
        <v>106</v>
      </c>
      <c r="B13" s="26">
        <v>0</v>
      </c>
      <c r="C13" s="26">
        <v>695</v>
      </c>
      <c r="D13" s="26">
        <f t="shared" si="0"/>
        <v>695</v>
      </c>
      <c r="E13" s="26">
        <v>695</v>
      </c>
      <c r="F13" s="26">
        <v>0</v>
      </c>
      <c r="G13" s="26">
        <f t="shared" si="1"/>
        <v>695</v>
      </c>
      <c r="H13" s="26">
        <f t="shared" si="2"/>
        <v>0</v>
      </c>
      <c r="I13" s="2" t="s">
        <v>101</v>
      </c>
      <c r="J13" s="1"/>
      <c r="K13" s="1"/>
      <c r="L13" s="1"/>
      <c r="M13" s="1"/>
      <c r="N13" s="1"/>
      <c r="O13" s="1"/>
      <c r="P13" s="1"/>
      <c r="Q13" s="1"/>
      <c r="R13" s="1"/>
      <c r="S13" s="1"/>
      <c r="T13" s="1"/>
      <c r="U13" s="1"/>
      <c r="V13" s="1"/>
      <c r="W13" s="1"/>
      <c r="X13" s="1"/>
      <c r="Y13" s="1"/>
      <c r="Z13" s="1"/>
      <c r="AA13" s="1"/>
    </row>
    <row r="14" spans="1:29" ht="16.8">
      <c r="A14" s="22" t="s">
        <v>107</v>
      </c>
      <c r="B14" s="26">
        <v>0</v>
      </c>
      <c r="C14" s="26">
        <v>284</v>
      </c>
      <c r="D14" s="26">
        <f t="shared" si="0"/>
        <v>284</v>
      </c>
      <c r="E14" s="26">
        <v>267</v>
      </c>
      <c r="F14" s="26">
        <v>17</v>
      </c>
      <c r="G14" s="26">
        <f t="shared" si="1"/>
        <v>284</v>
      </c>
      <c r="H14" s="26">
        <f t="shared" si="2"/>
        <v>0</v>
      </c>
      <c r="I14" s="2" t="s">
        <v>75</v>
      </c>
      <c r="J14" s="1"/>
      <c r="K14" s="1"/>
      <c r="L14" s="1"/>
      <c r="M14" s="1"/>
      <c r="N14" s="1"/>
      <c r="O14" s="1"/>
      <c r="P14" s="1"/>
      <c r="Q14" s="1"/>
      <c r="R14" s="1"/>
      <c r="S14" s="1"/>
      <c r="T14" s="1"/>
      <c r="U14" s="1"/>
      <c r="V14" s="1"/>
      <c r="W14" s="1"/>
      <c r="X14" s="1"/>
      <c r="Y14" s="1"/>
      <c r="Z14" s="1"/>
      <c r="AA14" s="1"/>
    </row>
    <row r="15" spans="1:29" ht="16.8">
      <c r="A15" s="22" t="s">
        <v>109</v>
      </c>
      <c r="B15" s="26">
        <v>0</v>
      </c>
      <c r="C15" s="26">
        <v>144</v>
      </c>
      <c r="D15" s="26">
        <f t="shared" si="0"/>
        <v>144</v>
      </c>
      <c r="E15" s="26">
        <v>142</v>
      </c>
      <c r="F15" s="26">
        <v>2</v>
      </c>
      <c r="G15" s="26">
        <f t="shared" si="1"/>
        <v>144</v>
      </c>
      <c r="H15" s="26">
        <f t="shared" si="2"/>
        <v>0</v>
      </c>
      <c r="I15" s="2" t="s">
        <v>108</v>
      </c>
      <c r="J15" s="1"/>
      <c r="K15" s="1"/>
      <c r="L15" s="1"/>
      <c r="M15" s="1"/>
      <c r="N15" s="1"/>
      <c r="O15" s="1"/>
      <c r="P15" s="1"/>
      <c r="Q15" s="1"/>
      <c r="R15" s="1"/>
      <c r="S15" s="1"/>
      <c r="T15" s="1"/>
      <c r="U15" s="1"/>
      <c r="V15" s="1"/>
      <c r="W15" s="1"/>
      <c r="X15" s="1"/>
      <c r="Y15" s="1"/>
      <c r="Z15" s="1"/>
      <c r="AA15" s="1"/>
    </row>
    <row r="16" spans="1:29" ht="16.8">
      <c r="A16" s="22" t="s">
        <v>110</v>
      </c>
      <c r="B16" s="26">
        <v>0</v>
      </c>
      <c r="C16" s="26">
        <v>51</v>
      </c>
      <c r="D16" s="26">
        <f t="shared" si="0"/>
        <v>51</v>
      </c>
      <c r="E16" s="26">
        <v>51</v>
      </c>
      <c r="F16" s="26">
        <v>0</v>
      </c>
      <c r="G16" s="26">
        <f t="shared" si="1"/>
        <v>51</v>
      </c>
      <c r="H16" s="26">
        <f t="shared" si="2"/>
        <v>0</v>
      </c>
      <c r="I16" s="2" t="s">
        <v>111</v>
      </c>
      <c r="J16" s="1"/>
      <c r="K16" s="1"/>
      <c r="L16" s="1"/>
      <c r="M16" s="1"/>
      <c r="N16" s="1"/>
      <c r="O16" s="1"/>
      <c r="P16" s="1"/>
      <c r="Q16" s="1"/>
      <c r="R16" s="1"/>
      <c r="S16" s="1"/>
      <c r="T16" s="1"/>
      <c r="U16" s="1"/>
      <c r="V16" s="1"/>
      <c r="W16" s="1"/>
      <c r="X16" s="1"/>
      <c r="Y16" s="1"/>
      <c r="Z16" s="1"/>
      <c r="AA16" s="1"/>
    </row>
    <row r="17" spans="1:29" ht="16.8">
      <c r="A17" s="22" t="s">
        <v>112</v>
      </c>
      <c r="B17" s="26">
        <v>0</v>
      </c>
      <c r="C17" s="26">
        <v>501</v>
      </c>
      <c r="D17" s="26">
        <f t="shared" si="0"/>
        <v>501</v>
      </c>
      <c r="E17" s="26">
        <v>493</v>
      </c>
      <c r="F17" s="26">
        <v>8</v>
      </c>
      <c r="G17" s="26">
        <f t="shared" si="1"/>
        <v>501</v>
      </c>
      <c r="H17" s="26">
        <f t="shared" si="2"/>
        <v>0</v>
      </c>
      <c r="I17" s="2" t="s">
        <v>113</v>
      </c>
      <c r="J17" s="1"/>
      <c r="K17" s="1"/>
      <c r="L17" s="1"/>
      <c r="M17" s="1"/>
      <c r="N17" s="1"/>
      <c r="O17" s="1"/>
      <c r="P17" s="1"/>
      <c r="Q17" s="1"/>
      <c r="R17" s="1"/>
      <c r="S17" s="1"/>
      <c r="T17" s="1"/>
      <c r="U17" s="1"/>
      <c r="V17" s="1"/>
      <c r="W17" s="1"/>
      <c r="X17" s="1"/>
      <c r="Y17" s="1"/>
      <c r="Z17" s="1"/>
      <c r="AA17" s="1"/>
    </row>
    <row r="18" spans="1:29" ht="16.8">
      <c r="A18" s="22" t="s">
        <v>114</v>
      </c>
      <c r="B18" s="26">
        <v>0</v>
      </c>
      <c r="C18" s="26">
        <v>579</v>
      </c>
      <c r="D18" s="26">
        <f t="shared" si="0"/>
        <v>579</v>
      </c>
      <c r="E18" s="26">
        <v>541</v>
      </c>
      <c r="F18" s="26">
        <v>38</v>
      </c>
      <c r="G18" s="26">
        <f t="shared" si="1"/>
        <v>579</v>
      </c>
      <c r="H18" s="26">
        <f t="shared" si="2"/>
        <v>0</v>
      </c>
      <c r="I18" s="2" t="s">
        <v>115</v>
      </c>
      <c r="J18" s="1"/>
      <c r="K18" s="1"/>
      <c r="L18" s="1"/>
      <c r="M18" s="1"/>
      <c r="N18" s="1"/>
      <c r="O18" s="1"/>
      <c r="P18" s="1"/>
      <c r="Q18" s="1"/>
      <c r="R18" s="1"/>
      <c r="S18" s="1"/>
      <c r="T18" s="1"/>
      <c r="U18" s="1"/>
      <c r="V18" s="1"/>
      <c r="W18" s="1"/>
      <c r="X18" s="1"/>
      <c r="Y18" s="1"/>
      <c r="Z18" s="1"/>
      <c r="AA18" s="1"/>
    </row>
    <row r="19" spans="1:29" ht="16.8">
      <c r="A19" s="22" t="s">
        <v>116</v>
      </c>
      <c r="B19" s="26">
        <v>0</v>
      </c>
      <c r="C19" s="26">
        <v>5404</v>
      </c>
      <c r="D19" s="26">
        <f t="shared" si="0"/>
        <v>5404</v>
      </c>
      <c r="E19" s="26">
        <v>5327</v>
      </c>
      <c r="F19" s="26">
        <v>77</v>
      </c>
      <c r="G19" s="26">
        <f t="shared" si="1"/>
        <v>5404</v>
      </c>
      <c r="H19" s="26">
        <f t="shared" si="2"/>
        <v>0</v>
      </c>
      <c r="I19" s="2" t="s">
        <v>117</v>
      </c>
      <c r="J19" s="1"/>
      <c r="K19" s="1"/>
      <c r="L19" s="1"/>
      <c r="M19" s="1"/>
      <c r="N19" s="1"/>
      <c r="O19" s="1"/>
      <c r="P19" s="1"/>
      <c r="Q19" s="1"/>
      <c r="R19" s="1"/>
      <c r="S19" s="1"/>
      <c r="T19" s="1"/>
      <c r="U19" s="1"/>
      <c r="V19" s="1"/>
      <c r="W19" s="1"/>
      <c r="X19" s="1"/>
      <c r="Y19" s="1"/>
      <c r="Z19" s="1"/>
      <c r="AA19" s="1"/>
      <c r="AB19" s="1"/>
      <c r="AC19" s="1"/>
    </row>
    <row r="20" spans="1:29" ht="16.8">
      <c r="A20" s="22" t="s">
        <v>122</v>
      </c>
      <c r="B20" s="26">
        <v>0</v>
      </c>
      <c r="C20" s="26">
        <v>561</v>
      </c>
      <c r="D20" s="26">
        <f t="shared" si="0"/>
        <v>561</v>
      </c>
      <c r="E20" s="26">
        <v>553</v>
      </c>
      <c r="F20" s="26">
        <v>8</v>
      </c>
      <c r="G20" s="26">
        <f t="shared" si="1"/>
        <v>561</v>
      </c>
      <c r="H20" s="26">
        <f t="shared" si="2"/>
        <v>0</v>
      </c>
      <c r="I20" s="2" t="s">
        <v>118</v>
      </c>
      <c r="J20" s="1"/>
      <c r="K20" s="1"/>
      <c r="L20" s="1"/>
      <c r="M20" s="1"/>
      <c r="N20" s="1"/>
      <c r="O20" s="1"/>
      <c r="P20" s="1"/>
      <c r="Q20" s="1"/>
      <c r="R20" s="1"/>
      <c r="S20" s="1"/>
      <c r="T20" s="1"/>
      <c r="U20" s="1"/>
      <c r="V20" s="1"/>
      <c r="W20" s="1"/>
      <c r="X20" s="1"/>
      <c r="Y20" s="1"/>
      <c r="Z20" s="1"/>
      <c r="AA20" s="1"/>
      <c r="AB20" s="1"/>
      <c r="AC20" s="1"/>
    </row>
    <row r="21" spans="1:29" ht="16.8">
      <c r="A21" s="22" t="s">
        <v>123</v>
      </c>
      <c r="B21" s="26">
        <v>0</v>
      </c>
      <c r="C21" s="26">
        <v>839</v>
      </c>
      <c r="D21" s="26">
        <f t="shared" si="0"/>
        <v>839</v>
      </c>
      <c r="E21" s="26">
        <v>809</v>
      </c>
      <c r="F21" s="26">
        <v>30</v>
      </c>
      <c r="G21" s="26">
        <f t="shared" si="1"/>
        <v>839</v>
      </c>
      <c r="H21" s="26">
        <f t="shared" si="2"/>
        <v>0</v>
      </c>
      <c r="I21" s="2" t="s">
        <v>119</v>
      </c>
      <c r="J21" s="1"/>
      <c r="K21" s="1"/>
      <c r="L21" s="1"/>
      <c r="M21" s="1"/>
      <c r="N21" s="1"/>
      <c r="O21" s="1"/>
      <c r="P21" s="1"/>
      <c r="Q21" s="1"/>
      <c r="R21" s="1"/>
      <c r="S21" s="1"/>
      <c r="T21" s="1"/>
      <c r="U21" s="1"/>
      <c r="V21" s="1"/>
      <c r="W21" s="1"/>
      <c r="X21" s="1"/>
      <c r="Y21" s="1"/>
      <c r="Z21" s="1"/>
      <c r="AA21" s="1"/>
      <c r="AB21" s="1"/>
      <c r="AC21" s="1"/>
    </row>
    <row r="22" spans="1:29" ht="16.8">
      <c r="A22" s="22" t="s">
        <v>124</v>
      </c>
      <c r="B22" s="26">
        <v>0</v>
      </c>
      <c r="C22" s="26">
        <v>6</v>
      </c>
      <c r="D22" s="26">
        <f t="shared" si="0"/>
        <v>6</v>
      </c>
      <c r="E22" s="26">
        <v>6</v>
      </c>
      <c r="F22" s="26">
        <v>0</v>
      </c>
      <c r="G22" s="26">
        <f t="shared" si="1"/>
        <v>6</v>
      </c>
      <c r="H22" s="26">
        <f t="shared" si="2"/>
        <v>0</v>
      </c>
      <c r="I22" s="2" t="s">
        <v>120</v>
      </c>
      <c r="J22" s="1"/>
      <c r="K22" s="1"/>
      <c r="L22" s="1"/>
      <c r="M22" s="1"/>
      <c r="N22" s="1"/>
      <c r="O22" s="1"/>
      <c r="P22" s="1"/>
      <c r="Q22" s="1"/>
      <c r="R22" s="1"/>
      <c r="S22" s="1"/>
      <c r="T22" s="1"/>
      <c r="U22" s="1"/>
      <c r="V22" s="1"/>
      <c r="W22" s="1"/>
      <c r="X22" s="1"/>
      <c r="Y22" s="1"/>
      <c r="Z22" s="1"/>
      <c r="AA22" s="1"/>
      <c r="AB22" s="1"/>
      <c r="AC22" s="1"/>
    </row>
    <row r="23" spans="1:29" ht="16.8">
      <c r="A23" s="22" t="s">
        <v>125</v>
      </c>
      <c r="B23" s="26">
        <v>0</v>
      </c>
      <c r="C23" s="26">
        <v>1393</v>
      </c>
      <c r="D23" s="26">
        <f t="shared" si="0"/>
        <v>1393</v>
      </c>
      <c r="E23" s="26">
        <v>1350</v>
      </c>
      <c r="F23" s="26">
        <v>43</v>
      </c>
      <c r="G23" s="26">
        <f t="shared" si="1"/>
        <v>1393</v>
      </c>
      <c r="H23" s="26">
        <f t="shared" si="2"/>
        <v>0</v>
      </c>
      <c r="I23" s="2" t="s">
        <v>76</v>
      </c>
      <c r="J23" s="1"/>
      <c r="K23" s="1"/>
      <c r="L23" s="1"/>
      <c r="M23" s="1"/>
      <c r="N23" s="1"/>
      <c r="O23" s="1"/>
      <c r="P23" s="1"/>
      <c r="Q23" s="1"/>
      <c r="R23" s="1"/>
      <c r="S23" s="1"/>
      <c r="T23" s="1"/>
      <c r="U23" s="1"/>
      <c r="V23" s="1"/>
      <c r="W23" s="1"/>
      <c r="X23" s="1"/>
      <c r="Y23" s="1"/>
      <c r="Z23" s="1"/>
      <c r="AA23" s="1"/>
      <c r="AB23" s="1"/>
      <c r="AC23" s="1"/>
    </row>
    <row r="24" spans="1:29" ht="16.8">
      <c r="A24" s="22" t="s">
        <v>126</v>
      </c>
      <c r="B24" s="26">
        <v>0</v>
      </c>
      <c r="C24" s="26">
        <v>591</v>
      </c>
      <c r="D24" s="26">
        <f t="shared" si="0"/>
        <v>591</v>
      </c>
      <c r="E24" s="26">
        <v>560</v>
      </c>
      <c r="F24" s="26">
        <v>31</v>
      </c>
      <c r="G24" s="26">
        <f t="shared" si="1"/>
        <v>591</v>
      </c>
      <c r="H24" s="26">
        <f t="shared" si="2"/>
        <v>0</v>
      </c>
      <c r="I24" s="2" t="s">
        <v>121</v>
      </c>
      <c r="J24" s="1"/>
      <c r="K24" s="1"/>
      <c r="L24" s="1"/>
      <c r="M24" s="1"/>
      <c r="N24" s="1"/>
      <c r="O24" s="1"/>
      <c r="P24" s="1"/>
      <c r="Q24" s="1"/>
      <c r="R24" s="1"/>
      <c r="S24" s="1"/>
      <c r="T24" s="1"/>
      <c r="U24" s="1"/>
      <c r="V24" s="1"/>
      <c r="W24" s="1"/>
      <c r="X24" s="1"/>
      <c r="Y24" s="1"/>
      <c r="Z24" s="1"/>
      <c r="AA24" s="1"/>
      <c r="AB24" s="1"/>
      <c r="AC24" s="1"/>
    </row>
    <row r="25" spans="1:29" ht="16.8">
      <c r="A25" s="22" t="s">
        <v>127</v>
      </c>
      <c r="B25" s="26">
        <v>0</v>
      </c>
      <c r="C25" s="26">
        <v>2742</v>
      </c>
      <c r="D25" s="26">
        <f t="shared" si="0"/>
        <v>2742</v>
      </c>
      <c r="E25" s="26">
        <v>2729</v>
      </c>
      <c r="F25" s="26">
        <v>13</v>
      </c>
      <c r="G25" s="26">
        <f t="shared" si="1"/>
        <v>2742</v>
      </c>
      <c r="H25" s="26">
        <f t="shared" si="2"/>
        <v>0</v>
      </c>
      <c r="I25" s="2" t="s">
        <v>77</v>
      </c>
      <c r="J25" s="1"/>
      <c r="K25" s="1"/>
      <c r="L25" s="1"/>
      <c r="M25" s="1"/>
      <c r="N25" s="1"/>
      <c r="O25" s="1"/>
      <c r="P25" s="1"/>
      <c r="Q25" s="1"/>
      <c r="R25" s="1"/>
      <c r="S25" s="1"/>
      <c r="T25" s="1"/>
      <c r="U25" s="1"/>
      <c r="V25" s="1"/>
      <c r="W25" s="1"/>
      <c r="X25" s="1"/>
      <c r="Y25" s="1"/>
      <c r="Z25" s="1"/>
      <c r="AA25" s="1"/>
      <c r="AB25" s="1"/>
      <c r="AC25" s="1"/>
    </row>
    <row r="26" spans="1:29" ht="16.8">
      <c r="A26" s="22" t="s">
        <v>128</v>
      </c>
      <c r="B26" s="26">
        <v>0</v>
      </c>
      <c r="C26" s="26">
        <v>155</v>
      </c>
      <c r="D26" s="26">
        <f t="shared" si="0"/>
        <v>155</v>
      </c>
      <c r="E26" s="26">
        <v>155</v>
      </c>
      <c r="F26" s="26">
        <v>0</v>
      </c>
      <c r="G26" s="26">
        <f t="shared" si="1"/>
        <v>155</v>
      </c>
      <c r="H26" s="26">
        <f t="shared" si="2"/>
        <v>0</v>
      </c>
      <c r="I26" s="2" t="s">
        <v>78</v>
      </c>
      <c r="J26" s="1"/>
      <c r="K26" s="1"/>
      <c r="L26" s="1"/>
      <c r="M26" s="1"/>
      <c r="N26" s="1"/>
      <c r="O26" s="1"/>
      <c r="P26" s="1"/>
      <c r="Q26" s="1"/>
      <c r="R26" s="1"/>
      <c r="S26" s="1"/>
      <c r="T26" s="1"/>
      <c r="U26" s="1"/>
      <c r="V26" s="1"/>
      <c r="W26" s="1"/>
      <c r="X26" s="1"/>
      <c r="Y26" s="1"/>
      <c r="Z26" s="1"/>
      <c r="AA26" s="1"/>
      <c r="AB26" s="1"/>
      <c r="AC26" s="1"/>
    </row>
    <row r="27" spans="1:29" ht="27.6">
      <c r="A27" s="22" t="s">
        <v>129</v>
      </c>
      <c r="B27" s="26">
        <v>0</v>
      </c>
      <c r="C27" s="26">
        <v>623</v>
      </c>
      <c r="D27" s="26">
        <f t="shared" si="0"/>
        <v>623</v>
      </c>
      <c r="E27" s="26">
        <v>602</v>
      </c>
      <c r="F27" s="26">
        <v>21</v>
      </c>
      <c r="G27" s="26">
        <f t="shared" si="1"/>
        <v>623</v>
      </c>
      <c r="H27" s="26">
        <f t="shared" si="2"/>
        <v>0</v>
      </c>
      <c r="I27" s="2" t="s">
        <v>79</v>
      </c>
      <c r="J27" s="1"/>
      <c r="K27" s="1"/>
      <c r="L27" s="1"/>
      <c r="M27" s="1"/>
      <c r="N27" s="1"/>
      <c r="O27" s="1"/>
      <c r="P27" s="1"/>
      <c r="Q27" s="1"/>
      <c r="R27" s="1"/>
      <c r="S27" s="1"/>
      <c r="T27" s="1"/>
      <c r="U27" s="1"/>
      <c r="V27" s="1"/>
      <c r="W27" s="1"/>
      <c r="X27" s="1"/>
      <c r="Y27" s="1"/>
      <c r="Z27" s="1"/>
      <c r="AA27" s="1"/>
      <c r="AB27" s="1"/>
      <c r="AC27" s="1"/>
    </row>
    <row r="28" spans="1:29" ht="27.6">
      <c r="A28" s="22" t="s">
        <v>132</v>
      </c>
      <c r="B28" s="26">
        <v>0</v>
      </c>
      <c r="C28" s="26">
        <v>1190</v>
      </c>
      <c r="D28" s="26">
        <f t="shared" si="0"/>
        <v>1190</v>
      </c>
      <c r="E28" s="26">
        <v>1157</v>
      </c>
      <c r="F28" s="26">
        <v>33</v>
      </c>
      <c r="G28" s="26">
        <f t="shared" si="1"/>
        <v>1190</v>
      </c>
      <c r="H28" s="26">
        <f t="shared" si="2"/>
        <v>0</v>
      </c>
      <c r="I28" s="2" t="s">
        <v>80</v>
      </c>
      <c r="J28" s="1"/>
      <c r="K28" s="1"/>
      <c r="L28" s="1"/>
      <c r="M28" s="1"/>
      <c r="N28" s="1"/>
      <c r="O28" s="1"/>
      <c r="P28" s="1"/>
      <c r="Q28" s="1"/>
      <c r="R28" s="1"/>
      <c r="S28" s="1"/>
      <c r="T28" s="1"/>
      <c r="U28" s="1"/>
      <c r="V28" s="1"/>
      <c r="W28" s="1"/>
      <c r="X28" s="1"/>
      <c r="Y28" s="1"/>
      <c r="Z28" s="1"/>
      <c r="AA28" s="1"/>
      <c r="AB28" s="1"/>
      <c r="AC28" s="1"/>
    </row>
    <row r="29" spans="1:29" ht="27.6">
      <c r="A29" s="22" t="s">
        <v>133</v>
      </c>
      <c r="B29" s="26">
        <v>0</v>
      </c>
      <c r="C29" s="26">
        <v>89</v>
      </c>
      <c r="D29" s="26">
        <f t="shared" si="0"/>
        <v>89</v>
      </c>
      <c r="E29" s="26">
        <v>79</v>
      </c>
      <c r="F29" s="26">
        <v>10</v>
      </c>
      <c r="G29" s="26">
        <f t="shared" si="1"/>
        <v>89</v>
      </c>
      <c r="H29" s="26">
        <f t="shared" si="2"/>
        <v>0</v>
      </c>
      <c r="I29" s="2" t="s">
        <v>130</v>
      </c>
      <c r="J29" s="1"/>
      <c r="K29" s="1"/>
      <c r="L29" s="1"/>
      <c r="M29" s="1"/>
      <c r="N29" s="1"/>
      <c r="O29" s="1"/>
      <c r="P29" s="1"/>
      <c r="Q29" s="1"/>
      <c r="R29" s="1"/>
      <c r="S29" s="1"/>
      <c r="T29" s="1"/>
      <c r="U29" s="1"/>
      <c r="V29" s="1"/>
      <c r="W29" s="1"/>
      <c r="X29" s="1"/>
      <c r="Y29" s="1"/>
      <c r="Z29" s="1"/>
      <c r="AA29" s="1"/>
      <c r="AB29" s="1"/>
      <c r="AC29" s="1"/>
    </row>
    <row r="30" spans="1:29" ht="16.8">
      <c r="A30" s="22" t="s">
        <v>134</v>
      </c>
      <c r="B30" s="26">
        <v>0</v>
      </c>
      <c r="C30" s="26">
        <v>257</v>
      </c>
      <c r="D30" s="26">
        <f t="shared" si="0"/>
        <v>257</v>
      </c>
      <c r="E30" s="26">
        <v>236</v>
      </c>
      <c r="F30" s="26">
        <v>21</v>
      </c>
      <c r="G30" s="26">
        <f t="shared" si="1"/>
        <v>257</v>
      </c>
      <c r="H30" s="26">
        <f t="shared" si="2"/>
        <v>0</v>
      </c>
      <c r="I30" s="2" t="s">
        <v>131</v>
      </c>
      <c r="J30" s="1"/>
      <c r="K30" s="1"/>
      <c r="L30" s="1"/>
      <c r="M30" s="1"/>
      <c r="N30" s="1"/>
      <c r="O30" s="1"/>
      <c r="P30" s="1"/>
      <c r="Q30" s="1"/>
      <c r="R30" s="1"/>
      <c r="S30" s="1"/>
      <c r="T30" s="1"/>
      <c r="U30" s="1"/>
      <c r="V30" s="1"/>
      <c r="W30" s="1"/>
      <c r="X30" s="1"/>
      <c r="Y30" s="1"/>
      <c r="Z30" s="1"/>
      <c r="AA30" s="1"/>
      <c r="AB30" s="1"/>
      <c r="AC30" s="1"/>
    </row>
    <row r="31" spans="1:29" ht="27.6">
      <c r="A31" s="22" t="s">
        <v>135</v>
      </c>
      <c r="B31" s="26">
        <v>0</v>
      </c>
      <c r="C31" s="26">
        <v>420</v>
      </c>
      <c r="D31" s="26">
        <f t="shared" si="0"/>
        <v>420</v>
      </c>
      <c r="E31" s="26">
        <v>404</v>
      </c>
      <c r="F31" s="26">
        <v>16</v>
      </c>
      <c r="G31" s="26">
        <f t="shared" si="1"/>
        <v>420</v>
      </c>
      <c r="H31" s="26">
        <f t="shared" si="2"/>
        <v>0</v>
      </c>
      <c r="I31" s="2" t="s">
        <v>144</v>
      </c>
      <c r="J31" s="1"/>
      <c r="K31" s="1"/>
      <c r="L31" s="1"/>
      <c r="M31" s="1"/>
      <c r="N31" s="1"/>
      <c r="O31" s="1"/>
      <c r="P31" s="1"/>
      <c r="Q31" s="1"/>
      <c r="R31" s="1"/>
      <c r="S31" s="1"/>
      <c r="T31" s="1"/>
      <c r="U31" s="1"/>
      <c r="V31" s="1"/>
      <c r="W31" s="1"/>
      <c r="X31" s="1"/>
      <c r="Y31" s="1"/>
      <c r="Z31" s="1"/>
      <c r="AA31" s="1"/>
      <c r="AB31" s="1"/>
      <c r="AC31" s="1"/>
    </row>
    <row r="32" spans="1:29" ht="41.4">
      <c r="A32" s="22" t="s">
        <v>136</v>
      </c>
      <c r="B32" s="26">
        <v>0</v>
      </c>
      <c r="C32" s="26">
        <v>159</v>
      </c>
      <c r="D32" s="26">
        <f t="shared" si="0"/>
        <v>159</v>
      </c>
      <c r="E32" s="26">
        <v>150</v>
      </c>
      <c r="F32" s="26">
        <v>9</v>
      </c>
      <c r="G32" s="26">
        <f t="shared" si="1"/>
        <v>159</v>
      </c>
      <c r="H32" s="26">
        <f t="shared" si="2"/>
        <v>0</v>
      </c>
      <c r="I32" s="2" t="s">
        <v>145</v>
      </c>
      <c r="J32" s="1"/>
      <c r="K32" s="1"/>
      <c r="L32" s="1"/>
      <c r="M32" s="1"/>
      <c r="N32" s="1"/>
      <c r="O32" s="1"/>
      <c r="P32" s="1"/>
      <c r="Q32" s="1"/>
      <c r="R32" s="1"/>
      <c r="S32" s="1"/>
      <c r="T32" s="1"/>
      <c r="U32" s="1"/>
      <c r="V32" s="1"/>
      <c r="W32" s="1"/>
      <c r="X32" s="1"/>
      <c r="Y32" s="1"/>
      <c r="Z32" s="1"/>
      <c r="AA32" s="1"/>
      <c r="AB32" s="1"/>
      <c r="AC32" s="1"/>
    </row>
    <row r="33" spans="1:29" ht="27.6">
      <c r="A33" s="22" t="s">
        <v>137</v>
      </c>
      <c r="B33" s="26">
        <v>0</v>
      </c>
      <c r="C33" s="26">
        <v>807</v>
      </c>
      <c r="D33" s="26">
        <f t="shared" si="0"/>
        <v>807</v>
      </c>
      <c r="E33" s="26">
        <v>784</v>
      </c>
      <c r="F33" s="26">
        <v>23</v>
      </c>
      <c r="G33" s="26">
        <f t="shared" si="1"/>
        <v>807</v>
      </c>
      <c r="H33" s="26">
        <f t="shared" si="2"/>
        <v>0</v>
      </c>
      <c r="I33" s="2" t="s">
        <v>146</v>
      </c>
      <c r="J33" s="1"/>
      <c r="K33" s="1"/>
      <c r="L33" s="1"/>
      <c r="M33" s="1"/>
      <c r="N33" s="1"/>
      <c r="O33" s="1"/>
      <c r="P33" s="1"/>
      <c r="Q33" s="1"/>
      <c r="R33" s="1"/>
      <c r="S33" s="1"/>
      <c r="T33" s="1"/>
      <c r="U33" s="1"/>
      <c r="V33" s="1"/>
      <c r="W33" s="1"/>
      <c r="X33" s="1"/>
      <c r="Y33" s="1"/>
      <c r="Z33" s="1"/>
      <c r="AA33" s="1"/>
      <c r="AB33" s="1"/>
      <c r="AC33" s="1"/>
    </row>
    <row r="34" spans="1:29" ht="41.4">
      <c r="A34" s="22" t="s">
        <v>138</v>
      </c>
      <c r="B34" s="26">
        <v>0</v>
      </c>
      <c r="C34" s="26">
        <v>417</v>
      </c>
      <c r="D34" s="26">
        <f t="shared" si="0"/>
        <v>417</v>
      </c>
      <c r="E34" s="26">
        <v>412</v>
      </c>
      <c r="F34" s="26">
        <v>5</v>
      </c>
      <c r="G34" s="26">
        <f t="shared" si="1"/>
        <v>417</v>
      </c>
      <c r="H34" s="26">
        <f t="shared" si="2"/>
        <v>0</v>
      </c>
      <c r="I34" s="2" t="s">
        <v>147</v>
      </c>
      <c r="J34" s="1"/>
      <c r="K34" s="1"/>
      <c r="L34" s="1"/>
      <c r="M34" s="1"/>
      <c r="N34" s="1"/>
      <c r="O34" s="1"/>
      <c r="P34" s="1"/>
      <c r="Q34" s="1"/>
      <c r="R34" s="1"/>
      <c r="S34" s="1"/>
      <c r="T34" s="1"/>
      <c r="U34" s="1"/>
      <c r="V34" s="1"/>
      <c r="W34" s="1"/>
      <c r="X34" s="1"/>
      <c r="Y34" s="1"/>
      <c r="Z34" s="1"/>
      <c r="AA34" s="1"/>
      <c r="AB34" s="1"/>
      <c r="AC34" s="1"/>
    </row>
    <row r="35" spans="1:29" ht="27.6">
      <c r="A35" s="22" t="s">
        <v>139</v>
      </c>
      <c r="B35" s="26">
        <v>0</v>
      </c>
      <c r="C35" s="26">
        <v>0</v>
      </c>
      <c r="D35" s="26">
        <f t="shared" si="0"/>
        <v>0</v>
      </c>
      <c r="E35" s="26">
        <v>0</v>
      </c>
      <c r="F35" s="26">
        <v>0</v>
      </c>
      <c r="G35" s="26">
        <f t="shared" si="1"/>
        <v>0</v>
      </c>
      <c r="H35" s="26">
        <f t="shared" si="2"/>
        <v>0</v>
      </c>
      <c r="I35" s="2" t="s">
        <v>148</v>
      </c>
      <c r="J35" s="1"/>
      <c r="K35" s="1"/>
      <c r="L35" s="1"/>
      <c r="M35" s="1"/>
      <c r="N35" s="1"/>
      <c r="O35" s="1"/>
      <c r="P35" s="1"/>
      <c r="Q35" s="1"/>
      <c r="R35" s="1"/>
      <c r="S35" s="1"/>
      <c r="T35" s="1"/>
      <c r="U35" s="1"/>
      <c r="V35" s="1"/>
      <c r="W35" s="1"/>
      <c r="X35" s="1"/>
      <c r="Y35" s="1"/>
      <c r="Z35" s="1"/>
      <c r="AA35" s="1"/>
      <c r="AB35" s="1"/>
      <c r="AC35" s="1"/>
    </row>
    <row r="36" spans="1:29" ht="16.8">
      <c r="A36" s="22" t="s">
        <v>140</v>
      </c>
      <c r="B36" s="26">
        <v>0</v>
      </c>
      <c r="C36" s="26">
        <v>1593</v>
      </c>
      <c r="D36" s="26">
        <f t="shared" si="0"/>
        <v>1593</v>
      </c>
      <c r="E36" s="26">
        <v>1583</v>
      </c>
      <c r="F36" s="26">
        <v>10</v>
      </c>
      <c r="G36" s="26">
        <f t="shared" si="1"/>
        <v>1593</v>
      </c>
      <c r="H36" s="26">
        <f t="shared" si="2"/>
        <v>0</v>
      </c>
      <c r="I36" s="2" t="s">
        <v>81</v>
      </c>
      <c r="J36" s="1"/>
      <c r="K36" s="1"/>
      <c r="L36" s="1"/>
      <c r="M36" s="1"/>
      <c r="N36" s="1"/>
      <c r="O36" s="1"/>
      <c r="P36" s="1"/>
      <c r="Q36" s="1"/>
      <c r="R36" s="1"/>
      <c r="S36" s="1"/>
      <c r="T36" s="1"/>
      <c r="U36" s="1"/>
      <c r="V36" s="1"/>
      <c r="W36" s="1"/>
      <c r="X36" s="1"/>
      <c r="Y36" s="1"/>
      <c r="Z36" s="1"/>
      <c r="AA36" s="1"/>
      <c r="AB36" s="1"/>
      <c r="AC36" s="1"/>
    </row>
    <row r="37" spans="1:29" ht="16.8">
      <c r="A37" s="22" t="s">
        <v>141</v>
      </c>
      <c r="B37" s="26">
        <v>0</v>
      </c>
      <c r="C37" s="26">
        <v>1665</v>
      </c>
      <c r="D37" s="26">
        <f t="shared" si="0"/>
        <v>1665</v>
      </c>
      <c r="E37" s="26">
        <v>1633</v>
      </c>
      <c r="F37" s="26">
        <v>32</v>
      </c>
      <c r="G37" s="26">
        <f t="shared" si="1"/>
        <v>1665</v>
      </c>
      <c r="H37" s="26">
        <f t="shared" si="2"/>
        <v>0</v>
      </c>
      <c r="I37" s="2" t="s">
        <v>149</v>
      </c>
      <c r="J37" s="1"/>
      <c r="K37" s="1"/>
      <c r="L37" s="1"/>
      <c r="M37" s="1"/>
      <c r="N37" s="1"/>
      <c r="O37" s="1"/>
      <c r="P37" s="1"/>
      <c r="Q37" s="1"/>
      <c r="R37" s="1"/>
      <c r="S37" s="1"/>
      <c r="T37" s="1"/>
      <c r="U37" s="1"/>
      <c r="V37" s="1"/>
      <c r="W37" s="1"/>
      <c r="X37" s="1"/>
      <c r="Y37" s="1"/>
      <c r="Z37" s="1"/>
      <c r="AA37" s="1"/>
      <c r="AB37" s="1"/>
      <c r="AC37" s="1"/>
    </row>
    <row r="38" spans="1:29" ht="27.6">
      <c r="A38" s="22" t="s">
        <v>142</v>
      </c>
      <c r="B38" s="26">
        <v>0</v>
      </c>
      <c r="C38" s="26">
        <v>45</v>
      </c>
      <c r="D38" s="26">
        <f t="shared" si="0"/>
        <v>45</v>
      </c>
      <c r="E38" s="26">
        <v>45</v>
      </c>
      <c r="F38" s="26">
        <v>0</v>
      </c>
      <c r="G38" s="26">
        <f t="shared" si="1"/>
        <v>45</v>
      </c>
      <c r="H38" s="26">
        <f t="shared" si="2"/>
        <v>0</v>
      </c>
      <c r="I38" s="2" t="s">
        <v>150</v>
      </c>
      <c r="J38" s="1"/>
      <c r="K38" s="1"/>
      <c r="L38" s="1"/>
      <c r="M38" s="1"/>
      <c r="N38" s="1"/>
      <c r="O38" s="1"/>
      <c r="P38" s="1"/>
      <c r="Q38" s="1"/>
      <c r="R38" s="1"/>
      <c r="S38" s="1"/>
      <c r="T38" s="1"/>
      <c r="U38" s="1"/>
      <c r="V38" s="1"/>
      <c r="W38" s="1"/>
      <c r="X38" s="1"/>
      <c r="Y38" s="1"/>
      <c r="Z38" s="1"/>
      <c r="AA38" s="1"/>
      <c r="AB38" s="1"/>
      <c r="AC38" s="1"/>
    </row>
    <row r="39" spans="1:29" ht="16.8">
      <c r="A39" s="22" t="s">
        <v>143</v>
      </c>
      <c r="B39" s="26">
        <v>0</v>
      </c>
      <c r="C39" s="26">
        <v>291</v>
      </c>
      <c r="D39" s="26">
        <f t="shared" si="0"/>
        <v>291</v>
      </c>
      <c r="E39" s="26">
        <v>271</v>
      </c>
      <c r="F39" s="26">
        <v>20</v>
      </c>
      <c r="G39" s="26">
        <f t="shared" si="1"/>
        <v>291</v>
      </c>
      <c r="H39" s="26">
        <f t="shared" si="2"/>
        <v>0</v>
      </c>
      <c r="I39" s="2" t="s">
        <v>151</v>
      </c>
      <c r="J39" s="1"/>
      <c r="K39" s="1"/>
      <c r="L39" s="1"/>
      <c r="M39" s="1"/>
      <c r="N39" s="1"/>
      <c r="O39" s="1"/>
      <c r="P39" s="1"/>
      <c r="Q39" s="1"/>
      <c r="R39" s="1"/>
      <c r="S39" s="1"/>
      <c r="T39" s="1"/>
      <c r="U39" s="1"/>
      <c r="V39" s="1"/>
      <c r="W39" s="1"/>
      <c r="X39" s="1"/>
      <c r="Y39" s="1"/>
      <c r="Z39" s="1"/>
      <c r="AA39" s="1"/>
      <c r="AB39" s="1"/>
      <c r="AC39" s="1"/>
    </row>
    <row r="40" spans="1:29" ht="27.6" customHeight="1">
      <c r="A40" s="22" t="s">
        <v>8</v>
      </c>
      <c r="B40" s="26">
        <v>0</v>
      </c>
      <c r="C40" s="26">
        <v>962</v>
      </c>
      <c r="D40" s="26">
        <f t="shared" si="0"/>
        <v>962</v>
      </c>
      <c r="E40" s="26">
        <v>921</v>
      </c>
      <c r="F40" s="26">
        <v>41</v>
      </c>
      <c r="G40" s="26">
        <f t="shared" si="1"/>
        <v>962</v>
      </c>
      <c r="H40" s="26">
        <f t="shared" si="2"/>
        <v>0</v>
      </c>
      <c r="I40" s="2" t="s">
        <v>94</v>
      </c>
      <c r="J40" s="1"/>
      <c r="K40" s="1"/>
      <c r="L40" s="1"/>
      <c r="M40" s="1"/>
      <c r="N40" s="1"/>
      <c r="O40" s="1"/>
      <c r="P40" s="1"/>
      <c r="Q40" s="1"/>
      <c r="R40" s="1"/>
      <c r="S40" s="1"/>
      <c r="T40" s="1"/>
      <c r="U40" s="1"/>
      <c r="V40" s="1"/>
      <c r="W40" s="1"/>
      <c r="X40" s="1"/>
      <c r="Y40" s="1"/>
      <c r="Z40" s="1"/>
      <c r="AA40" s="1"/>
      <c r="AB40" s="1"/>
      <c r="AC40" s="1"/>
    </row>
    <row r="41" spans="1:29" ht="27.6" customHeight="1">
      <c r="A41" s="22" t="s">
        <v>9</v>
      </c>
      <c r="B41" s="26">
        <v>0</v>
      </c>
      <c r="C41" s="26">
        <v>470</v>
      </c>
      <c r="D41" s="26">
        <f t="shared" si="0"/>
        <v>470</v>
      </c>
      <c r="E41" s="26">
        <v>470</v>
      </c>
      <c r="F41" s="26">
        <v>0</v>
      </c>
      <c r="G41" s="26">
        <f t="shared" si="1"/>
        <v>470</v>
      </c>
      <c r="H41" s="26">
        <f t="shared" si="2"/>
        <v>0</v>
      </c>
      <c r="I41" s="2" t="s">
        <v>82</v>
      </c>
      <c r="J41" s="1"/>
      <c r="K41" s="1"/>
      <c r="L41" s="1"/>
      <c r="M41" s="1"/>
      <c r="N41" s="1"/>
      <c r="O41" s="1"/>
      <c r="P41" s="1"/>
      <c r="Q41" s="1"/>
      <c r="R41" s="1"/>
      <c r="S41" s="1"/>
      <c r="T41" s="1"/>
      <c r="U41" s="1"/>
      <c r="V41" s="1"/>
      <c r="W41" s="1"/>
      <c r="X41" s="1"/>
      <c r="Y41" s="1"/>
      <c r="Z41" s="1"/>
      <c r="AA41" s="1"/>
      <c r="AB41" s="1"/>
      <c r="AC41" s="1"/>
    </row>
    <row r="42" spans="1:29" ht="27.6" customHeight="1">
      <c r="A42" s="22" t="s">
        <v>84</v>
      </c>
      <c r="B42" s="26">
        <v>0</v>
      </c>
      <c r="C42" s="26">
        <v>244</v>
      </c>
      <c r="D42" s="26">
        <f t="shared" si="0"/>
        <v>244</v>
      </c>
      <c r="E42" s="26">
        <v>244</v>
      </c>
      <c r="F42" s="26">
        <v>0</v>
      </c>
      <c r="G42" s="26">
        <f t="shared" si="1"/>
        <v>244</v>
      </c>
      <c r="H42" s="26">
        <f t="shared" si="2"/>
        <v>0</v>
      </c>
      <c r="I42" s="2" t="s">
        <v>96</v>
      </c>
      <c r="J42" s="1"/>
      <c r="K42" s="1"/>
      <c r="L42" s="1"/>
      <c r="M42" s="1"/>
      <c r="N42" s="1"/>
      <c r="O42" s="1"/>
      <c r="P42" s="1"/>
      <c r="Q42" s="1"/>
      <c r="R42" s="1"/>
      <c r="S42" s="1"/>
      <c r="T42" s="1"/>
      <c r="U42" s="1"/>
      <c r="V42" s="1"/>
      <c r="W42" s="1"/>
      <c r="X42" s="1"/>
      <c r="Y42" s="1"/>
      <c r="Z42" s="1"/>
      <c r="AA42" s="1"/>
      <c r="AB42" s="1"/>
      <c r="AC42" s="1"/>
    </row>
    <row r="43" spans="1:29" ht="26.4" customHeight="1">
      <c r="A43" s="22" t="s">
        <v>95</v>
      </c>
      <c r="B43" s="26">
        <v>0</v>
      </c>
      <c r="C43" s="26">
        <v>5703</v>
      </c>
      <c r="D43" s="26">
        <f t="shared" si="0"/>
        <v>5703</v>
      </c>
      <c r="E43" s="26">
        <v>5630</v>
      </c>
      <c r="F43" s="26">
        <v>73</v>
      </c>
      <c r="G43" s="26">
        <f t="shared" si="1"/>
        <v>5703</v>
      </c>
      <c r="H43" s="26">
        <f t="shared" si="2"/>
        <v>0</v>
      </c>
      <c r="I43" s="2" t="s">
        <v>71</v>
      </c>
      <c r="J43" s="1"/>
      <c r="K43" s="1"/>
      <c r="L43" s="1"/>
      <c r="M43" s="1"/>
      <c r="N43" s="1"/>
      <c r="O43" s="1"/>
      <c r="P43" s="1"/>
      <c r="Q43" s="1"/>
      <c r="R43" s="1"/>
      <c r="S43" s="1"/>
      <c r="T43" s="1"/>
      <c r="U43" s="1"/>
      <c r="V43" s="1"/>
      <c r="W43" s="1"/>
      <c r="X43" s="1"/>
      <c r="Y43" s="1"/>
      <c r="Z43" s="1"/>
      <c r="AA43" s="1"/>
      <c r="AB43" s="1"/>
      <c r="AC43" s="1"/>
    </row>
    <row r="44" spans="1:29" ht="18" thickBot="1">
      <c r="A44" s="23" t="s">
        <v>48</v>
      </c>
      <c r="B44" s="193">
        <f>SUM(B9:B43)</f>
        <v>0</v>
      </c>
      <c r="C44" s="193">
        <f t="shared" ref="C44:F44" si="3">SUM(C9:C43)</f>
        <v>82334</v>
      </c>
      <c r="D44" s="193">
        <f t="shared" si="3"/>
        <v>82334</v>
      </c>
      <c r="E44" s="193">
        <f t="shared" si="3"/>
        <v>81087</v>
      </c>
      <c r="F44" s="193">
        <f t="shared" si="3"/>
        <v>1247</v>
      </c>
      <c r="G44" s="193">
        <f>SUM(E44:F44)</f>
        <v>82334</v>
      </c>
      <c r="H44" s="193">
        <f t="shared" ref="H44" si="4">D44-G44</f>
        <v>0</v>
      </c>
      <c r="I44" s="18"/>
      <c r="J44" s="1"/>
      <c r="K44" s="1"/>
      <c r="L44" s="1"/>
      <c r="M44" s="1"/>
      <c r="N44" s="1"/>
      <c r="O44" s="1"/>
      <c r="P44" s="1"/>
      <c r="Q44" s="1"/>
      <c r="R44" s="1"/>
      <c r="S44" s="1"/>
      <c r="T44" s="1"/>
      <c r="U44" s="1"/>
      <c r="V44" s="1"/>
      <c r="W44" s="1"/>
      <c r="X44" s="1"/>
      <c r="Y44" s="1"/>
      <c r="Z44" s="1"/>
      <c r="AA44" s="1"/>
      <c r="AB44" s="1"/>
      <c r="AC44" s="1"/>
    </row>
    <row r="45" spans="1:29"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3.8">
      <c r="A46" s="1"/>
      <c r="B46" s="1">
        <v>0</v>
      </c>
      <c r="C46" s="1">
        <v>55397</v>
      </c>
      <c r="D46" s="1">
        <v>55397</v>
      </c>
      <c r="E46" s="1">
        <v>45643</v>
      </c>
      <c r="F46" s="1">
        <v>9754</v>
      </c>
      <c r="G46" s="1">
        <v>55397</v>
      </c>
      <c r="H46" s="1">
        <v>0</v>
      </c>
      <c r="I46" s="1"/>
      <c r="J46" s="1"/>
      <c r="K46" s="1"/>
      <c r="L46" s="1"/>
      <c r="M46" s="1"/>
      <c r="N46" s="1"/>
      <c r="O46" s="1"/>
      <c r="P46" s="1"/>
      <c r="Q46" s="1"/>
      <c r="R46" s="1"/>
      <c r="S46" s="1"/>
      <c r="T46" s="1"/>
      <c r="U46" s="1"/>
      <c r="V46" s="1"/>
      <c r="W46" s="1"/>
      <c r="X46" s="1"/>
      <c r="Y46" s="1"/>
      <c r="Z46" s="1"/>
      <c r="AA46" s="1"/>
      <c r="AB46" s="1"/>
      <c r="AC46" s="1"/>
    </row>
    <row r="47" spans="1:29" ht="13.8">
      <c r="A47" s="1"/>
      <c r="B47" s="96"/>
      <c r="C47" s="96"/>
      <c r="D47" s="96"/>
      <c r="E47" s="96"/>
      <c r="F47" s="96"/>
      <c r="G47" s="96"/>
      <c r="H47" s="96"/>
      <c r="I47" s="1"/>
      <c r="J47" s="1"/>
      <c r="K47" s="1"/>
      <c r="L47" s="1"/>
      <c r="M47" s="1"/>
      <c r="N47" s="1"/>
      <c r="O47" s="1"/>
      <c r="P47" s="1"/>
      <c r="Q47" s="1"/>
      <c r="R47" s="1"/>
      <c r="S47" s="1"/>
      <c r="T47" s="1"/>
      <c r="U47" s="1"/>
      <c r="V47" s="1"/>
      <c r="W47" s="1"/>
      <c r="X47" s="1"/>
      <c r="Y47" s="1"/>
      <c r="Z47" s="1"/>
      <c r="AA47" s="1"/>
      <c r="AB47" s="1"/>
      <c r="AC47" s="1"/>
    </row>
    <row r="48" spans="1:29"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3.8">
      <c r="A50" s="1"/>
      <c r="B50" s="96"/>
      <c r="C50" s="96"/>
      <c r="D50" s="96"/>
      <c r="E50" s="96"/>
      <c r="F50" s="96"/>
      <c r="G50" s="96"/>
      <c r="H50" s="96"/>
      <c r="I50" s="1"/>
      <c r="J50" s="1"/>
      <c r="K50" s="1"/>
      <c r="L50" s="1"/>
      <c r="M50" s="1"/>
      <c r="N50" s="1"/>
      <c r="O50" s="1"/>
      <c r="P50" s="1"/>
      <c r="Q50" s="1"/>
      <c r="R50" s="1"/>
      <c r="S50" s="1"/>
      <c r="T50" s="1"/>
      <c r="U50" s="1"/>
      <c r="V50" s="1"/>
      <c r="W50" s="1"/>
      <c r="X50" s="1"/>
      <c r="Y50" s="1"/>
      <c r="Z50" s="1"/>
      <c r="AA50" s="1"/>
      <c r="AB50" s="1"/>
      <c r="AC50" s="1"/>
    </row>
    <row r="51" spans="1:29"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3.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3.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3.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3.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3.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3.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3.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3.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3.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3.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3.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3.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3.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3.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3.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3.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3.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3.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sheetData>
  <mergeCells count="12">
    <mergeCell ref="A1:I1"/>
    <mergeCell ref="A2:I2"/>
    <mergeCell ref="A3:I3"/>
    <mergeCell ref="A4:I4"/>
    <mergeCell ref="A5:I5"/>
    <mergeCell ref="H6:H7"/>
    <mergeCell ref="I6:I7"/>
    <mergeCell ref="A6:A7"/>
    <mergeCell ref="B6:B7"/>
    <mergeCell ref="C6:C7"/>
    <mergeCell ref="D6:D7"/>
    <mergeCell ref="E6:G6"/>
  </mergeCells>
  <printOptions horizontalCentered="1" verticalCentered="1"/>
  <pageMargins left="0.74803149606299213" right="0.51181102362204722" top="0.39370078740157483" bottom="0.39370078740157483" header="0.35433070866141736" footer="0.31496062992125984"/>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301"/>
  <sheetViews>
    <sheetView view="pageBreakPreview" zoomScaleNormal="100" zoomScaleSheetLayoutView="100" workbookViewId="0">
      <selection activeCell="F4" sqref="F4"/>
    </sheetView>
  </sheetViews>
  <sheetFormatPr defaultRowHeight="13.2"/>
  <cols>
    <col min="2" max="2" width="57.6640625" customWidth="1"/>
    <col min="3" max="3" width="17.5546875" customWidth="1"/>
    <col min="4" max="143" width="21" customWidth="1"/>
    <col min="144" max="144" width="10.109375" bestFit="1" customWidth="1"/>
    <col min="146" max="146" width="12" customWidth="1"/>
    <col min="147" max="147" width="10.88671875" customWidth="1"/>
  </cols>
  <sheetData>
    <row r="1" spans="1:168" ht="54" customHeight="1">
      <c r="A1" s="136" t="s">
        <v>87</v>
      </c>
      <c r="B1" s="137"/>
      <c r="C1" s="137"/>
      <c r="D1" s="13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1"/>
      <c r="EO1" s="1"/>
      <c r="EP1" s="1"/>
      <c r="EQ1" s="1"/>
      <c r="ER1" s="1"/>
      <c r="ES1" s="1"/>
      <c r="ET1" s="1"/>
      <c r="EU1" s="1"/>
      <c r="EV1" s="1"/>
      <c r="EW1" s="1"/>
      <c r="EX1" s="1"/>
      <c r="EY1" s="1"/>
      <c r="EZ1" s="1"/>
      <c r="FA1" s="1"/>
      <c r="FB1" s="1"/>
      <c r="FC1" s="1"/>
      <c r="FD1" s="1"/>
      <c r="FE1" s="1"/>
      <c r="FF1" s="1"/>
      <c r="FG1" s="1"/>
      <c r="FH1" s="1"/>
      <c r="FI1" s="1"/>
      <c r="FJ1" s="1"/>
      <c r="FK1" s="1"/>
      <c r="FL1" s="1"/>
    </row>
    <row r="2" spans="1:168" ht="15.6">
      <c r="A2" s="145" t="s">
        <v>298</v>
      </c>
      <c r="B2" s="146"/>
      <c r="C2" s="146"/>
      <c r="D2" s="147"/>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1"/>
      <c r="EO2" s="1"/>
      <c r="EP2" s="1"/>
      <c r="EQ2" s="1"/>
      <c r="ER2" s="1"/>
      <c r="ES2" s="1"/>
      <c r="ET2" s="1"/>
      <c r="EU2" s="1"/>
      <c r="EV2" s="1"/>
      <c r="EW2" s="1"/>
      <c r="EX2" s="1"/>
      <c r="EY2" s="1"/>
      <c r="EZ2" s="1"/>
      <c r="FA2" s="1"/>
      <c r="FB2" s="1"/>
      <c r="FC2" s="1"/>
      <c r="FD2" s="1"/>
      <c r="FE2" s="1"/>
      <c r="FF2" s="1"/>
      <c r="FG2" s="1"/>
      <c r="FH2" s="1"/>
      <c r="FI2" s="1"/>
      <c r="FJ2" s="1"/>
      <c r="FK2" s="1"/>
      <c r="FL2" s="1"/>
    </row>
    <row r="3" spans="1:168" ht="13.8">
      <c r="A3" s="148" t="s">
        <v>17</v>
      </c>
      <c r="B3" s="132"/>
      <c r="C3" s="132"/>
      <c r="D3" s="134"/>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1"/>
      <c r="EO3" s="1"/>
      <c r="EP3" s="1"/>
      <c r="EQ3" s="1"/>
      <c r="ER3" s="1"/>
      <c r="ES3" s="1"/>
      <c r="ET3" s="1"/>
      <c r="EU3" s="1"/>
      <c r="EV3" s="1"/>
      <c r="EW3" s="1"/>
      <c r="EX3" s="1"/>
      <c r="EY3" s="1"/>
      <c r="EZ3" s="1"/>
      <c r="FA3" s="1"/>
      <c r="FB3" s="1"/>
      <c r="FC3" s="1"/>
      <c r="FD3" s="1"/>
      <c r="FE3" s="1"/>
      <c r="FF3" s="1"/>
      <c r="FG3" s="1"/>
      <c r="FH3" s="1"/>
      <c r="FI3" s="1"/>
      <c r="FJ3" s="1"/>
      <c r="FK3" s="1"/>
      <c r="FL3" s="1"/>
    </row>
    <row r="4" spans="1:168" ht="60" customHeight="1">
      <c r="A4" s="7" t="s">
        <v>2</v>
      </c>
      <c r="B4" s="25" t="s">
        <v>86</v>
      </c>
      <c r="C4" s="25" t="s">
        <v>0</v>
      </c>
      <c r="D4" s="8" t="s">
        <v>153</v>
      </c>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1"/>
      <c r="EO4" s="1"/>
      <c r="EP4" s="1"/>
      <c r="EQ4" s="1"/>
      <c r="ER4" s="1"/>
      <c r="ES4" s="1"/>
      <c r="ET4" s="1"/>
      <c r="EU4" s="1"/>
      <c r="EV4" s="1"/>
      <c r="EW4" s="1"/>
      <c r="EX4" s="1"/>
      <c r="EY4" s="1"/>
      <c r="EZ4" s="1"/>
      <c r="FA4" s="1"/>
      <c r="FB4" s="1"/>
      <c r="FC4" s="1"/>
      <c r="FD4" s="1"/>
      <c r="FE4" s="1"/>
      <c r="FF4" s="1"/>
      <c r="FG4" s="1"/>
      <c r="FH4" s="1"/>
      <c r="FI4" s="1"/>
      <c r="FJ4" s="1"/>
      <c r="FK4" s="1"/>
      <c r="FL4" s="1"/>
    </row>
    <row r="5" spans="1:168" ht="20.25" customHeight="1">
      <c r="A5" s="15">
        <v>1</v>
      </c>
      <c r="B5" s="19" t="s">
        <v>38</v>
      </c>
      <c r="C5" s="30">
        <v>133674</v>
      </c>
      <c r="D5" s="2" t="s">
        <v>43</v>
      </c>
      <c r="E5" s="30">
        <v>125715</v>
      </c>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1"/>
      <c r="EO5" s="1"/>
      <c r="EP5" s="1"/>
      <c r="EQ5" s="1"/>
      <c r="ER5" s="1"/>
      <c r="ES5" s="1"/>
      <c r="ET5" s="1"/>
      <c r="EU5" s="1"/>
      <c r="EV5" s="1"/>
      <c r="EW5" s="1"/>
      <c r="EX5" s="1"/>
      <c r="EY5" s="1"/>
      <c r="EZ5" s="1"/>
      <c r="FA5" s="1"/>
      <c r="FB5" s="1"/>
      <c r="FC5" s="1"/>
      <c r="FD5" s="1"/>
      <c r="FE5" s="1"/>
      <c r="FF5" s="1"/>
      <c r="FG5" s="1"/>
      <c r="FH5" s="1"/>
      <c r="FI5" s="1"/>
      <c r="FJ5" s="1"/>
    </row>
    <row r="6" spans="1:168" ht="30" customHeight="1">
      <c r="A6" s="15">
        <v>2</v>
      </c>
      <c r="B6" s="40" t="s">
        <v>39</v>
      </c>
      <c r="C6" s="30">
        <v>105718</v>
      </c>
      <c r="D6" s="2" t="s">
        <v>43</v>
      </c>
      <c r="E6" s="30">
        <v>122323</v>
      </c>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1"/>
      <c r="EO6" s="1"/>
      <c r="EP6" s="1"/>
      <c r="EQ6" s="1"/>
      <c r="ER6" s="1"/>
      <c r="ES6" s="1"/>
      <c r="ET6" s="1"/>
      <c r="EU6" s="1"/>
      <c r="EV6" s="1"/>
      <c r="EW6" s="1"/>
      <c r="EX6" s="1"/>
      <c r="EY6" s="1"/>
      <c r="EZ6" s="1"/>
      <c r="FA6" s="1"/>
      <c r="FB6" s="1"/>
      <c r="FC6" s="1"/>
      <c r="FD6" s="1"/>
      <c r="FE6" s="1"/>
      <c r="FF6" s="1"/>
      <c r="FG6" s="1"/>
      <c r="FH6" s="1"/>
      <c r="FI6" s="1"/>
      <c r="FJ6" s="1"/>
    </row>
    <row r="7" spans="1:168" s="10" customFormat="1" ht="30.75" customHeight="1">
      <c r="A7" s="15">
        <v>3</v>
      </c>
      <c r="B7" s="19" t="s">
        <v>68</v>
      </c>
      <c r="C7" s="31">
        <v>110075</v>
      </c>
      <c r="D7" s="2" t="s">
        <v>44</v>
      </c>
      <c r="E7" s="31">
        <v>133315</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9"/>
      <c r="EO7" s="1"/>
      <c r="EP7" s="9"/>
      <c r="EQ7" s="9"/>
      <c r="ER7" s="1"/>
      <c r="ES7" s="9"/>
      <c r="ET7" s="9"/>
      <c r="EU7" s="9"/>
      <c r="EV7" s="9"/>
      <c r="EW7" s="9"/>
      <c r="EX7" s="9"/>
      <c r="EY7" s="9"/>
      <c r="EZ7" s="9"/>
      <c r="FA7" s="9"/>
      <c r="FB7" s="9"/>
      <c r="FC7" s="9"/>
      <c r="FD7" s="9"/>
      <c r="FE7" s="9"/>
      <c r="FF7" s="9"/>
      <c r="FG7" s="9"/>
      <c r="FH7" s="9"/>
      <c r="FI7" s="9"/>
      <c r="FJ7" s="9"/>
    </row>
    <row r="8" spans="1:168" ht="22.5" customHeight="1">
      <c r="A8" s="15">
        <v>4</v>
      </c>
      <c r="B8" s="19" t="s">
        <v>40</v>
      </c>
      <c r="C8" s="30">
        <v>296432</v>
      </c>
      <c r="D8" s="2" t="s">
        <v>45</v>
      </c>
      <c r="E8" s="30">
        <v>263759</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1"/>
      <c r="EO8" s="1"/>
      <c r="EP8" s="1"/>
      <c r="EQ8" s="1"/>
      <c r="ER8" s="1"/>
      <c r="ES8" s="1"/>
      <c r="ET8" s="1"/>
      <c r="EU8" s="1"/>
      <c r="EV8" s="1"/>
      <c r="EW8" s="1"/>
      <c r="EX8" s="1"/>
      <c r="EY8" s="1"/>
      <c r="EZ8" s="1"/>
      <c r="FA8" s="1"/>
      <c r="FB8" s="1"/>
      <c r="FC8" s="1"/>
      <c r="FD8" s="1"/>
      <c r="FE8" s="1"/>
      <c r="FF8" s="1"/>
      <c r="FG8" s="1"/>
      <c r="FH8" s="1"/>
      <c r="FI8" s="1"/>
      <c r="FJ8" s="1"/>
    </row>
    <row r="9" spans="1:168" ht="35.25" customHeight="1">
      <c r="A9" s="15">
        <v>5</v>
      </c>
      <c r="B9" s="19" t="s">
        <v>41</v>
      </c>
      <c r="C9" s="30">
        <v>145409</v>
      </c>
      <c r="D9" s="2" t="s">
        <v>69</v>
      </c>
      <c r="E9" s="30">
        <v>312018</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1"/>
      <c r="EO9" s="1"/>
      <c r="EP9" s="1"/>
      <c r="EQ9" s="1"/>
      <c r="ER9" s="1"/>
      <c r="ES9" s="1"/>
      <c r="ET9" s="1"/>
      <c r="EU9" s="1"/>
      <c r="EV9" s="1"/>
      <c r="EW9" s="1"/>
      <c r="EX9" s="1"/>
      <c r="EY9" s="1"/>
      <c r="EZ9" s="1"/>
      <c r="FA9" s="1"/>
      <c r="FB9" s="1"/>
      <c r="FC9" s="1"/>
      <c r="FD9" s="1"/>
      <c r="FE9" s="1"/>
      <c r="FF9" s="1"/>
      <c r="FG9" s="1"/>
      <c r="FH9" s="1"/>
      <c r="FI9" s="1"/>
      <c r="FJ9" s="1"/>
    </row>
    <row r="10" spans="1:168" ht="26.25" customHeight="1">
      <c r="A10" s="15">
        <v>6</v>
      </c>
      <c r="B10" s="19" t="s">
        <v>42</v>
      </c>
      <c r="C10" s="30">
        <v>98786</v>
      </c>
      <c r="D10" s="2" t="s">
        <v>46</v>
      </c>
      <c r="E10" s="30">
        <v>198346</v>
      </c>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1"/>
      <c r="EO10" s="1"/>
      <c r="EP10" s="1"/>
      <c r="EQ10" s="1"/>
      <c r="ER10" s="1"/>
      <c r="ES10" s="1"/>
      <c r="ET10" s="1"/>
      <c r="EU10" s="1"/>
      <c r="EV10" s="1"/>
      <c r="EW10" s="1"/>
      <c r="EX10" s="1"/>
      <c r="EY10" s="1"/>
      <c r="EZ10" s="1"/>
      <c r="FA10" s="1"/>
      <c r="FB10" s="1"/>
      <c r="FC10" s="1"/>
      <c r="FD10" s="1"/>
      <c r="FE10" s="1"/>
      <c r="FF10" s="1"/>
      <c r="FG10" s="1"/>
      <c r="FH10" s="1"/>
      <c r="FI10" s="1"/>
      <c r="FJ10" s="1"/>
    </row>
    <row r="11" spans="1:168" ht="29.25" customHeight="1">
      <c r="A11" s="15">
        <v>7</v>
      </c>
      <c r="B11" s="19" t="s">
        <v>89</v>
      </c>
      <c r="C11" s="30">
        <v>152798</v>
      </c>
      <c r="D11" s="2" t="s">
        <v>1</v>
      </c>
      <c r="E11" s="30">
        <v>325999</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1"/>
      <c r="EO11" s="1"/>
      <c r="EP11" s="1"/>
      <c r="EQ11" s="1"/>
      <c r="ER11" s="1"/>
      <c r="ES11" s="1"/>
      <c r="ET11" s="1"/>
      <c r="EU11" s="1"/>
      <c r="EV11" s="1"/>
      <c r="EW11" s="1"/>
      <c r="EX11" s="1"/>
      <c r="EY11" s="1"/>
      <c r="EZ11" s="1"/>
      <c r="FA11" s="1"/>
      <c r="FB11" s="1"/>
      <c r="FC11" s="1"/>
      <c r="FD11" s="1"/>
      <c r="FE11" s="1"/>
      <c r="FF11" s="1"/>
      <c r="FG11" s="1"/>
      <c r="FH11" s="1"/>
      <c r="FI11" s="1"/>
      <c r="FJ11" s="1"/>
    </row>
    <row r="12" spans="1:168" ht="24" customHeight="1">
      <c r="A12" s="15">
        <v>8</v>
      </c>
      <c r="B12" s="19" t="s">
        <v>70</v>
      </c>
      <c r="C12" s="30">
        <v>2675234</v>
      </c>
      <c r="D12" s="2" t="s">
        <v>47</v>
      </c>
      <c r="E12" s="30">
        <v>2120722</v>
      </c>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1"/>
      <c r="EO12" s="1"/>
      <c r="EP12" s="1"/>
      <c r="EQ12" s="1"/>
      <c r="ER12" s="1"/>
      <c r="ES12" s="1"/>
      <c r="ET12" s="1"/>
      <c r="EU12" s="1"/>
      <c r="EV12" s="1"/>
      <c r="EW12" s="1"/>
      <c r="EX12" s="1"/>
      <c r="EY12" s="1"/>
      <c r="EZ12" s="1"/>
      <c r="FA12" s="1"/>
      <c r="FB12" s="1"/>
      <c r="FC12" s="1"/>
      <c r="FD12" s="1"/>
      <c r="FE12" s="1"/>
      <c r="FF12" s="1"/>
      <c r="FG12" s="1"/>
      <c r="FH12" s="1"/>
      <c r="FI12" s="1"/>
      <c r="FJ12" s="1"/>
    </row>
    <row r="13" spans="1:168" ht="24.75" customHeight="1" thickBot="1">
      <c r="A13" s="3">
        <v>9</v>
      </c>
      <c r="B13" s="47" t="s">
        <v>71</v>
      </c>
      <c r="C13" s="32">
        <v>0</v>
      </c>
      <c r="D13" s="18" t="s">
        <v>72</v>
      </c>
      <c r="E13" s="32">
        <v>325</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1"/>
      <c r="EO13" s="1"/>
      <c r="EP13" s="1"/>
      <c r="EQ13" s="1"/>
      <c r="ER13" s="1"/>
      <c r="ES13" s="1"/>
      <c r="ET13" s="1"/>
      <c r="EU13" s="1"/>
      <c r="EV13" s="1"/>
      <c r="EW13" s="1"/>
      <c r="EX13" s="1"/>
      <c r="EY13" s="1"/>
      <c r="EZ13" s="1"/>
      <c r="FA13" s="1"/>
      <c r="FB13" s="1"/>
      <c r="FC13" s="1"/>
      <c r="FD13" s="1"/>
      <c r="FE13" s="1"/>
      <c r="FF13" s="1"/>
      <c r="FG13" s="1"/>
      <c r="FH13" s="1"/>
      <c r="FI13" s="1"/>
      <c r="FJ13" s="1"/>
    </row>
    <row r="14" spans="1:16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row>
    <row r="15" spans="1:16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row>
    <row r="16" spans="1:16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row>
    <row r="17" spans="1:16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row>
    <row r="18" spans="1:16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row>
    <row r="19" spans="1:16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row>
    <row r="20" spans="1:16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row>
    <row r="21" spans="1:16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row>
    <row r="22" spans="1:16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row>
    <row r="23" spans="1:16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row>
    <row r="24" spans="1:16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row>
    <row r="25" spans="1:16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row>
    <row r="26" spans="1:16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row>
    <row r="27" spans="1:16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row>
    <row r="28" spans="1:16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row>
    <row r="29" spans="1:16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row>
    <row r="30" spans="1:16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row>
    <row r="31" spans="1:16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row>
    <row r="32" spans="1:16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row>
    <row r="33" spans="1:16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row>
    <row r="34" spans="1:16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row>
    <row r="35" spans="1:16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row>
    <row r="36" spans="1:16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row>
    <row r="37" spans="1:16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row>
    <row r="38" spans="1:16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row>
    <row r="39" spans="1:16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row>
    <row r="40" spans="1:16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row>
    <row r="41" spans="1:16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row>
    <row r="42" spans="1:16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row>
    <row r="43" spans="1:16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row>
    <row r="44" spans="1:16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row>
    <row r="45" spans="1:16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row>
    <row r="46" spans="1:16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row>
    <row r="47" spans="1:16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row>
    <row r="48" spans="1:16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row>
    <row r="49" spans="1:16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row>
    <row r="50" spans="1:16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row>
    <row r="51" spans="1:16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row>
    <row r="52" spans="1:16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row>
    <row r="53" spans="1:16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row>
    <row r="54" spans="1:16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row>
    <row r="55" spans="1:16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row>
    <row r="56" spans="1:16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row>
    <row r="57" spans="1:16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row>
    <row r="58" spans="1:16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row>
    <row r="59" spans="1:16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row>
    <row r="60" spans="1:16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row>
    <row r="61" spans="1:16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row>
    <row r="62" spans="1:16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row>
    <row r="63" spans="1:16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row>
    <row r="64" spans="1:16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row>
    <row r="65" spans="1:16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row>
    <row r="66" spans="1:16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row>
    <row r="67" spans="1:16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row>
    <row r="68" spans="1:16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row>
    <row r="69" spans="1:16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row>
    <row r="70" spans="1:16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row>
    <row r="71" spans="1:16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row>
    <row r="72" spans="1:16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row>
    <row r="73" spans="1:16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row>
    <row r="74" spans="1:16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row>
    <row r="75" spans="1:16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row>
    <row r="76" spans="1:16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row>
    <row r="77" spans="1:16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row>
    <row r="78" spans="1:16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row>
    <row r="79" spans="1:16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row>
    <row r="80" spans="1:16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row>
    <row r="81" spans="1:16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row>
    <row r="82" spans="1:16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row>
    <row r="83" spans="1:16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row>
    <row r="84" spans="1:16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row>
    <row r="85" spans="1:16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row>
    <row r="86" spans="1:16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row>
    <row r="87" spans="1:16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row>
    <row r="88" spans="1:16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row>
    <row r="89" spans="1:16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row>
    <row r="90" spans="1:16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row>
    <row r="91" spans="1:16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row>
    <row r="92" spans="1:16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row>
    <row r="93" spans="1:16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row>
    <row r="94" spans="1:16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row>
    <row r="95" spans="1:16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row>
    <row r="96" spans="1:16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row>
    <row r="97" spans="1:16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row>
    <row r="98" spans="1:16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row>
    <row r="99" spans="1:16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row>
    <row r="100" spans="1:16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row>
    <row r="101" spans="1:16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row>
    <row r="102" spans="1:16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row>
    <row r="103" spans="1:16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row>
    <row r="104" spans="1:16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row>
    <row r="105" spans="1:16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row>
    <row r="106" spans="1:16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row>
    <row r="107" spans="1:16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row>
    <row r="108" spans="1:16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row>
    <row r="109" spans="1:16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row>
    <row r="110" spans="1:16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row>
    <row r="111" spans="1:16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row>
    <row r="112" spans="1:16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row>
    <row r="113" spans="1:16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row>
    <row r="114" spans="1:16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row>
    <row r="115" spans="1:16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row>
    <row r="116" spans="1:16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row>
    <row r="117" spans="1:16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row>
    <row r="118" spans="1:16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row>
    <row r="119" spans="1:16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row>
    <row r="120" spans="1:16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row>
    <row r="121" spans="1:16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row>
    <row r="122" spans="1:16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row>
    <row r="123" spans="1:16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row>
    <row r="124" spans="1:16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row>
    <row r="125" spans="1:16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row>
    <row r="126" spans="1:16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row>
    <row r="127" spans="1:16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row>
    <row r="128" spans="1:16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row>
    <row r="129" spans="1:16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row>
    <row r="130" spans="1:16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row>
    <row r="131" spans="1:16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row>
    <row r="132" spans="1:16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row>
    <row r="133" spans="1:16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row>
    <row r="134" spans="1:16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row>
    <row r="135" spans="1:16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row>
    <row r="136" spans="1:16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row>
    <row r="137" spans="1:16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row>
    <row r="138" spans="1:16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row>
    <row r="139" spans="1:16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row>
    <row r="140" spans="1:16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row>
    <row r="141" spans="1:16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row>
    <row r="142" spans="1:16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row>
    <row r="143" spans="1:16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row>
    <row r="144" spans="1:16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row>
    <row r="145" spans="1:16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row>
    <row r="146" spans="1:16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row>
    <row r="147" spans="1:16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row>
    <row r="148" spans="1:16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row>
    <row r="149" spans="1:16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row>
    <row r="150" spans="1:16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row>
    <row r="151" spans="1:16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row>
    <row r="152" spans="1:16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row>
    <row r="153" spans="1:16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row>
    <row r="154" spans="1:16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row>
    <row r="155" spans="1:16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row>
    <row r="156" spans="1:16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row>
    <row r="157" spans="1:16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row>
    <row r="158" spans="1:16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row>
    <row r="159" spans="1:16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row>
    <row r="160" spans="1:16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row>
    <row r="161" spans="1:16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row>
    <row r="162" spans="1:16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row>
    <row r="163" spans="1:16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row>
    <row r="164" spans="1:16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row>
    <row r="165" spans="1:16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row>
    <row r="166" spans="1:16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row>
    <row r="167" spans="1:16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row>
    <row r="168" spans="1:16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row>
    <row r="169" spans="1:16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row>
    <row r="170" spans="1:16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row>
    <row r="171" spans="1:16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row>
    <row r="172" spans="1:16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row>
    <row r="173" spans="1:16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row>
    <row r="174" spans="1:16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row>
    <row r="175" spans="1:16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row>
    <row r="176" spans="1:16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row>
    <row r="177" spans="1:16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row>
    <row r="178" spans="1:16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row>
    <row r="179" spans="1:16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row>
    <row r="180" spans="1:16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row>
    <row r="181" spans="1:16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row>
    <row r="182" spans="1:16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row>
    <row r="183" spans="1:16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row>
    <row r="184" spans="1:16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row>
    <row r="185" spans="1:16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row>
    <row r="186" spans="1:16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row>
    <row r="187" spans="1:16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row>
    <row r="188" spans="1:16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row>
    <row r="189" spans="1:16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row>
    <row r="190" spans="1:16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row>
    <row r="191" spans="1:16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row>
    <row r="192" spans="1:16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row>
    <row r="193" spans="1:16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row>
    <row r="194" spans="1:16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row>
    <row r="195" spans="1:16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row>
    <row r="196" spans="1:16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row>
    <row r="197" spans="1:16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row>
    <row r="198" spans="1:16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row>
    <row r="199" spans="1:16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row>
    <row r="200" spans="1:16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row>
    <row r="201" spans="1:16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row>
    <row r="202" spans="1:16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row>
    <row r="203" spans="1:16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row>
    <row r="204" spans="1:16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row>
    <row r="205" spans="1:16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row>
    <row r="206" spans="1:16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row>
    <row r="207" spans="1:16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row>
    <row r="208" spans="1:16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row>
    <row r="209" spans="1:16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row>
    <row r="210" spans="1:16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row>
    <row r="211" spans="1:16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row>
    <row r="212" spans="1:16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row>
    <row r="213" spans="1:16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row>
    <row r="214" spans="1:16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row>
    <row r="215" spans="1:16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row>
    <row r="216" spans="1:16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row>
    <row r="217" spans="1:16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row>
    <row r="218" spans="1:16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row>
    <row r="219" spans="1:16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row>
    <row r="220" spans="1:16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row>
    <row r="221" spans="1:16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row>
    <row r="222" spans="1:16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row>
    <row r="223" spans="1:16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row>
    <row r="224" spans="1:16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row>
    <row r="225" spans="1:16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row>
    <row r="226" spans="1:16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row>
    <row r="227" spans="1:16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row>
    <row r="228" spans="1:16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row>
    <row r="229" spans="1:16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row>
    <row r="230" spans="1:16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row>
    <row r="231" spans="1:16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row>
    <row r="232" spans="1:16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row>
    <row r="233" spans="1:16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row>
    <row r="234" spans="1:16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row>
    <row r="235" spans="1:16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row>
    <row r="236" spans="1:16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row>
    <row r="237" spans="1:16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row>
    <row r="238" spans="1:16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row>
    <row r="239" spans="1:16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row>
    <row r="240" spans="1:16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row>
    <row r="241" spans="1:16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row>
    <row r="242" spans="1:16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row>
    <row r="243" spans="1:16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row>
    <row r="244" spans="1:16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row>
    <row r="245" spans="1:16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row>
    <row r="246" spans="1:16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row>
    <row r="247" spans="1:16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row>
    <row r="248" spans="1:16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row>
    <row r="249" spans="1:16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row>
    <row r="250" spans="1:16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row>
    <row r="251" spans="1:16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row>
    <row r="252" spans="1:16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row>
    <row r="253" spans="1:16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row>
    <row r="254" spans="1:16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row>
    <row r="255" spans="1:16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row>
    <row r="256" spans="1:16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row>
    <row r="257" spans="1:16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row>
    <row r="258" spans="1:16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row>
    <row r="259" spans="1:16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row>
    <row r="260" spans="1:16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row>
    <row r="261" spans="1:16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row>
    <row r="262" spans="1:16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row>
    <row r="263" spans="1:16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row>
    <row r="264" spans="1:16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row>
    <row r="265" spans="1:16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row>
    <row r="266" spans="1:16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row>
    <row r="267" spans="1:16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row>
    <row r="268" spans="1:16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row>
    <row r="269" spans="1:16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row>
    <row r="270" spans="1:16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row>
    <row r="271" spans="1:16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row>
    <row r="272" spans="1:16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row>
    <row r="273" spans="1:16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row>
    <row r="274" spans="1:16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row>
    <row r="275" spans="1:16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row>
    <row r="276" spans="1:16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row>
    <row r="277" spans="1:16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row>
    <row r="278" spans="1:16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row>
    <row r="279" spans="1:16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row>
    <row r="280" spans="1:16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row>
    <row r="281" spans="1:16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row>
    <row r="282" spans="1:16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row>
    <row r="283" spans="1:16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row>
    <row r="284" spans="1:16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row>
    <row r="285" spans="1:16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row>
    <row r="286" spans="1:16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row>
    <row r="287" spans="1:16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row>
    <row r="288" spans="1:16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row>
    <row r="289" spans="1:16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row>
    <row r="290" spans="1:16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row>
    <row r="291" spans="1:16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row>
    <row r="292" spans="1:16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row>
    <row r="293" spans="1:16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row>
    <row r="294" spans="1:16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row>
    <row r="295" spans="1:16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row>
    <row r="296" spans="1:16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row>
    <row r="297" spans="1:16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row>
    <row r="298" spans="1:16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row>
    <row r="299" spans="1:16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row>
    <row r="300" spans="1:168" ht="13.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row>
    <row r="301" spans="1:168" ht="13.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row>
  </sheetData>
  <mergeCells count="3">
    <mergeCell ref="A1:D1"/>
    <mergeCell ref="A2:D2"/>
    <mergeCell ref="A3:D3"/>
  </mergeCells>
  <phoneticPr fontId="11" type="noConversion"/>
  <printOptions horizontalCentered="1" verticalCentered="1"/>
  <pageMargins left="0.75" right="0.5" top="0.36" bottom="0.45" header="0.34" footer="0.3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99"/>
  <sheetViews>
    <sheetView view="pageBreakPreview" zoomScaleNormal="100" zoomScaleSheetLayoutView="100" workbookViewId="0">
      <selection activeCell="E14" sqref="E14"/>
    </sheetView>
  </sheetViews>
  <sheetFormatPr defaultRowHeight="13.2"/>
  <cols>
    <col min="1" max="1" width="6.44140625" customWidth="1"/>
    <col min="2" max="2" width="33.44140625" customWidth="1"/>
    <col min="3" max="3" width="25.5546875" customWidth="1"/>
    <col min="4" max="4" width="21.6640625" customWidth="1"/>
    <col min="5" max="5" width="17.5546875" customWidth="1"/>
    <col min="6" max="6" width="25.5546875" customWidth="1"/>
    <col min="7" max="7" width="10.6640625" bestFit="1" customWidth="1"/>
    <col min="9" max="9" width="10.6640625" bestFit="1" customWidth="1"/>
  </cols>
  <sheetData>
    <row r="1" spans="1:38" ht="82.5" customHeight="1">
      <c r="A1" s="136" t="s">
        <v>87</v>
      </c>
      <c r="B1" s="137"/>
      <c r="C1" s="137"/>
      <c r="D1" s="137"/>
      <c r="E1" s="137"/>
      <c r="F1" s="138"/>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19.5" customHeight="1">
      <c r="A2" s="148" t="s">
        <v>299</v>
      </c>
      <c r="B2" s="132"/>
      <c r="C2" s="132"/>
      <c r="D2" s="132"/>
      <c r="E2" s="132"/>
      <c r="F2" s="13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30" customHeight="1">
      <c r="A3" s="148" t="s">
        <v>154</v>
      </c>
      <c r="B3" s="132"/>
      <c r="C3" s="132"/>
      <c r="D3" s="132"/>
      <c r="E3" s="132"/>
      <c r="F3" s="134"/>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78.75" customHeight="1">
      <c r="A4" s="33" t="s">
        <v>2</v>
      </c>
      <c r="B4" s="34" t="s">
        <v>155</v>
      </c>
      <c r="C4" s="34" t="s">
        <v>156</v>
      </c>
      <c r="D4" s="34" t="s">
        <v>90</v>
      </c>
      <c r="E4" s="34" t="s">
        <v>157</v>
      </c>
      <c r="F4" s="35" t="s">
        <v>19</v>
      </c>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5" customHeight="1">
      <c r="A5" s="33"/>
      <c r="B5" s="34" t="s">
        <v>20</v>
      </c>
      <c r="C5" s="34" t="s">
        <v>21</v>
      </c>
      <c r="D5" s="34" t="s">
        <v>22</v>
      </c>
      <c r="E5" s="34" t="s">
        <v>23</v>
      </c>
      <c r="F5" s="35" t="s">
        <v>158</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30" customHeight="1">
      <c r="A6" s="33">
        <v>1</v>
      </c>
      <c r="B6" s="24">
        <v>441099</v>
      </c>
      <c r="C6" s="24">
        <v>5790</v>
      </c>
      <c r="D6" s="24">
        <f>B6+C6</f>
        <v>446889</v>
      </c>
      <c r="E6" s="24">
        <v>7845</v>
      </c>
      <c r="F6" s="36">
        <f>E6*100/D6</f>
        <v>1.7554694789981404</v>
      </c>
      <c r="G6" s="1"/>
      <c r="H6" s="1"/>
      <c r="I6" s="1"/>
      <c r="J6" s="1"/>
      <c r="K6" s="1"/>
      <c r="L6" s="1"/>
      <c r="M6" s="1"/>
      <c r="N6" s="1"/>
      <c r="O6" s="1"/>
      <c r="P6" s="1"/>
      <c r="Q6" s="1"/>
      <c r="R6" s="1"/>
      <c r="S6" s="1"/>
      <c r="T6" s="1"/>
      <c r="U6" s="1"/>
      <c r="V6" s="1"/>
      <c r="W6" s="1"/>
      <c r="X6" s="1"/>
      <c r="Y6" s="1"/>
      <c r="Z6" s="1"/>
      <c r="AA6" s="1"/>
      <c r="AB6" s="1"/>
      <c r="AC6" s="1"/>
      <c r="AD6" s="1"/>
      <c r="AE6" s="1"/>
      <c r="AF6" s="1"/>
      <c r="AG6" s="1"/>
    </row>
    <row r="7" spans="1:38" ht="30" customHeight="1" thickBot="1">
      <c r="A7" s="42" t="s">
        <v>48</v>
      </c>
      <c r="B7" s="27">
        <f>B6</f>
        <v>441099</v>
      </c>
      <c r="C7" s="27">
        <f t="shared" ref="C7:F7" si="0">C6</f>
        <v>5790</v>
      </c>
      <c r="D7" s="27">
        <f t="shared" si="0"/>
        <v>446889</v>
      </c>
      <c r="E7" s="27">
        <f t="shared" si="0"/>
        <v>7845</v>
      </c>
      <c r="F7" s="36">
        <f t="shared" si="0"/>
        <v>1.7554694789981404</v>
      </c>
      <c r="G7" s="1"/>
      <c r="H7" s="1"/>
      <c r="I7" s="1"/>
      <c r="J7" s="1"/>
      <c r="K7" s="1"/>
      <c r="L7" s="1"/>
      <c r="M7" s="1"/>
      <c r="N7" s="1"/>
      <c r="O7" s="1"/>
      <c r="P7" s="1"/>
      <c r="Q7" s="1"/>
      <c r="R7" s="1"/>
      <c r="S7" s="1"/>
      <c r="T7" s="1"/>
      <c r="U7" s="1"/>
      <c r="V7" s="1"/>
      <c r="W7" s="1"/>
      <c r="X7" s="1"/>
      <c r="Y7" s="1"/>
      <c r="Z7" s="1"/>
      <c r="AA7" s="1"/>
      <c r="AB7" s="1"/>
      <c r="AC7" s="1"/>
      <c r="AD7" s="1"/>
      <c r="AE7" s="1"/>
      <c r="AF7" s="1"/>
      <c r="AG7" s="1"/>
    </row>
    <row r="8" spans="1:38" ht="13.5" customHeight="1" thickBot="1">
      <c r="A8" s="37"/>
      <c r="B8" s="38"/>
      <c r="C8" s="38"/>
      <c r="D8" s="38"/>
      <c r="E8" s="38"/>
      <c r="F8" s="39"/>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3.8">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3.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row>
    <row r="11" spans="1:38" ht="13.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row>
    <row r="12" spans="1:38" ht="13.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row>
    <row r="13" spans="1:38" ht="13.8">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row>
    <row r="14" spans="1:38" ht="13.8">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row>
    <row r="15" spans="1:38" ht="13.8">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row>
    <row r="16" spans="1:38" ht="13.8">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row>
    <row r="17" spans="1:38" ht="13.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row>
    <row r="18" spans="1:38" ht="13.8">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row>
    <row r="19" spans="1:38" ht="13.8">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38" ht="13.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row>
    <row r="21" spans="1:38" ht="13.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3.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3.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3.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3.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3.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3.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3.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3.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3.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3.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3.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3.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3.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3.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3.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3.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3.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3.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3.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3.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3.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3.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3.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3.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3.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3.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3.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3.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3.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3.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3.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3.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3.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ht="13.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ht="13.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ht="13.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ht="13.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ht="13.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ht="13.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ht="13.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ht="13.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ht="13.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ht="13.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ht="13.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ht="13.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ht="13.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ht="13.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ht="13.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ht="13.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ht="13.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ht="13.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ht="13.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ht="13.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ht="13.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ht="13.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ht="13.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ht="13.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ht="13.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ht="13.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ht="13.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ht="13.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ht="13.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ht="13.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ht="13.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ht="13.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ht="13.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ht="13.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ht="13.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ht="13.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ht="13.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ht="13.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ht="13.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ht="13.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ht="13.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ht="13.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ht="13.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ht="13.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ht="13.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ht="13.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ht="13.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ht="13.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ht="13.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ht="13.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ht="13.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ht="13.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ht="13.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ht="13.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ht="13.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ht="13.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ht="13.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row r="112" spans="1:38" ht="13.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38" ht="13.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row>
    <row r="114" spans="1:38" ht="13.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row>
    <row r="115" spans="1:38" ht="13.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row>
    <row r="116" spans="1:38" ht="13.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row>
    <row r="117" spans="1:38" ht="13.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row>
    <row r="118" spans="1:38" ht="13.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row>
    <row r="119" spans="1:38" ht="13.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1:38" ht="13.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row>
    <row r="121" spans="1:38" ht="13.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row>
    <row r="122" spans="1:38" ht="13.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row>
    <row r="123" spans="1:38" ht="13.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row>
    <row r="124" spans="1:38" ht="13.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row>
    <row r="125" spans="1:38" ht="13.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row>
    <row r="126" spans="1:38" ht="13.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row>
    <row r="127" spans="1:38" ht="13.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row>
    <row r="128" spans="1:38" ht="13.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row>
    <row r="129" spans="1:38" ht="13.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row>
    <row r="130" spans="1:38" ht="13.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row>
    <row r="131" spans="1:38" ht="13.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row>
    <row r="132" spans="1:38" ht="13.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row>
    <row r="133" spans="1:38" ht="13.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row>
    <row r="134" spans="1:38" ht="13.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row>
    <row r="135" spans="1:38" ht="13.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row>
    <row r="136" spans="1:38" ht="13.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row>
    <row r="137" spans="1:38" ht="13.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row>
    <row r="138" spans="1:38" ht="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row>
    <row r="139" spans="1:38" ht="13.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row>
    <row r="140" spans="1:38" ht="13.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row>
    <row r="141" spans="1:38" ht="13.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row>
    <row r="142" spans="1:38" ht="13.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row>
    <row r="143" spans="1:38" ht="13.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row>
    <row r="144" spans="1:38" ht="13.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row>
    <row r="145" spans="1:38" ht="13.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row>
    <row r="146" spans="1:38" ht="13.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row>
    <row r="147" spans="1:38" ht="13.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row>
    <row r="148" spans="1:38" ht="13.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row>
    <row r="149" spans="1:38" ht="13.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row>
    <row r="150" spans="1:38" ht="13.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row>
    <row r="151" spans="1:38" ht="13.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row>
    <row r="152" spans="1:38" ht="13.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row>
    <row r="153" spans="1:38" ht="13.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row>
    <row r="154" spans="1:38" ht="13.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row>
    <row r="155" spans="1:38" ht="13.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row>
    <row r="156" spans="1:38" ht="13.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row>
    <row r="157" spans="1:38" ht="13.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row>
    <row r="158" spans="1:38" ht="13.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row>
    <row r="159" spans="1:38" ht="13.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row>
    <row r="160" spans="1:38" ht="13.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row>
    <row r="161" spans="1:38" ht="13.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row>
    <row r="162" spans="1:38" ht="13.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row>
    <row r="163" spans="1:38" ht="13.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row>
    <row r="164" spans="1:38" ht="13.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row>
    <row r="165" spans="1:38" ht="13.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row>
    <row r="166" spans="1:38" ht="13.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row>
    <row r="167" spans="1:38" ht="13.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row>
    <row r="168" spans="1:38" ht="13.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row>
    <row r="169" spans="1:38" ht="13.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row>
    <row r="170" spans="1:38" ht="13.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row>
    <row r="171" spans="1:38" ht="13.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row>
    <row r="172" spans="1:38" ht="13.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row>
    <row r="173" spans="1:38" ht="13.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row>
    <row r="174" spans="1:38" ht="13.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row>
    <row r="175" spans="1:38" ht="13.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row>
    <row r="176" spans="1:38" ht="13.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row>
    <row r="177" spans="1:38" ht="13.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row>
    <row r="178" spans="1:38" ht="13.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row>
    <row r="179" spans="1:38" ht="13.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row>
    <row r="180" spans="1:38" ht="13.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row>
    <row r="181" spans="1:38" ht="13.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ht="13.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ht="13.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row>
    <row r="184" spans="1:38" ht="13.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ht="13.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ht="13.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ht="13.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ht="13.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ht="13.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ht="13.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ht="13.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ht="13.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ht="13.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ht="13.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ht="13.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ht="13.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ht="13.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ht="13.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ht="13.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ht="13.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ht="13.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ht="13.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ht="13.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ht="13.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ht="13.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ht="13.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ht="13.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ht="13.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ht="13.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ht="13.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ht="13.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ht="13.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row>
    <row r="213" spans="1:38" ht="13.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3.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13.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row>
    <row r="216" spans="1:38" ht="13.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ht="13.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3.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ht="13.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ht="13.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ht="13.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ht="13.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ht="13.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ht="13.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ht="13.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ht="13.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ht="13.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ht="13.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ht="13.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ht="13.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ht="13.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ht="13.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ht="13.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ht="13.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ht="13.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ht="13.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ht="13.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ht="1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ht="13.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ht="13.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ht="13.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ht="13.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ht="13.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ht="13.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ht="13.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ht="13.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ht="13.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ht="13.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ht="13.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ht="13.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ht="13.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ht="13.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ht="13.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ht="13.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ht="13.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ht="13.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ht="13.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ht="13.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ht="13.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ht="13.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ht="13.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ht="13.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ht="13.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row>
    <row r="264" spans="1:38" ht="13.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row>
    <row r="265" spans="1:38" ht="13.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row>
    <row r="266" spans="1:38" ht="13.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row>
    <row r="267" spans="1:38" ht="13.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row>
    <row r="268" spans="1:38" ht="13.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row>
    <row r="269" spans="1:38" ht="13.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row>
    <row r="270" spans="1:38" ht="13.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row>
    <row r="271" spans="1:38" ht="13.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row>
    <row r="272" spans="1:38" ht="13.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row>
    <row r="273" spans="1:38" ht="13.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row>
    <row r="274" spans="1:38" ht="13.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row>
    <row r="275" spans="1:38" ht="13.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row>
    <row r="276" spans="1:38" ht="13.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row>
    <row r="277" spans="1:38" ht="13.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row>
    <row r="278" spans="1:38" ht="13.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row>
    <row r="279" spans="1:38" ht="13.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row>
    <row r="280" spans="1:38" ht="13.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row>
    <row r="281" spans="1:38" ht="13.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row>
    <row r="282" spans="1:38" ht="13.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row>
    <row r="283" spans="1:38" ht="13.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row>
    <row r="284" spans="1:38" ht="13.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row>
    <row r="285" spans="1:38" ht="13.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row>
    <row r="286" spans="1:38" ht="13.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row>
    <row r="287" spans="1:38" ht="13.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row>
    <row r="288" spans="1:38" ht="13.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row>
    <row r="289" spans="1:38" ht="13.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row>
    <row r="290" spans="1:38" ht="13.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row>
    <row r="291" spans="1:38" ht="13.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ht="13.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ht="13.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ht="13.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ht="13.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ht="13.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ht="13.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ht="13.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ht="13.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sheetData>
  <mergeCells count="3">
    <mergeCell ref="A1:F1"/>
    <mergeCell ref="A3:F3"/>
    <mergeCell ref="A2:F2"/>
  </mergeCells>
  <phoneticPr fontId="11" type="noConversion"/>
  <printOptions horizontalCentered="1" verticalCentered="1"/>
  <pageMargins left="0" right="0" top="0" bottom="0" header="0" footer="0"/>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SheetLayoutView="100" workbookViewId="0">
      <selection sqref="A1:J34"/>
    </sheetView>
  </sheetViews>
  <sheetFormatPr defaultColWidth="9.109375" defaultRowHeight="13.2"/>
  <cols>
    <col min="1" max="1" width="6.109375" style="50" customWidth="1"/>
    <col min="2" max="2" width="8.88671875" style="50" customWidth="1"/>
    <col min="3" max="3" width="14.33203125" style="50" customWidth="1"/>
    <col min="4" max="4" width="14.88671875" style="50" customWidth="1"/>
    <col min="5" max="5" width="16.88671875" style="50" bestFit="1" customWidth="1"/>
    <col min="6" max="6" width="17.44140625" style="50" customWidth="1"/>
    <col min="7" max="7" width="16.6640625" style="50" bestFit="1" customWidth="1"/>
    <col min="8" max="8" width="14" style="50" bestFit="1" customWidth="1"/>
    <col min="9" max="9" width="14.5546875" style="50" customWidth="1"/>
    <col min="10" max="10" width="9.109375" style="50"/>
    <col min="11" max="11" width="10.88671875" style="50" bestFit="1" customWidth="1"/>
    <col min="12" max="12" width="9.109375" style="50"/>
    <col min="13" max="13" width="13.44140625" style="50" customWidth="1"/>
    <col min="14" max="14" width="12.33203125" style="50" customWidth="1"/>
    <col min="15" max="15" width="11.88671875" style="50" bestFit="1" customWidth="1"/>
    <col min="16" max="16384" width="9.109375" style="50"/>
  </cols>
  <sheetData>
    <row r="1" spans="1:10" ht="48" customHeight="1">
      <c r="A1" s="136" t="s">
        <v>87</v>
      </c>
      <c r="B1" s="137"/>
      <c r="C1" s="137"/>
      <c r="D1" s="137"/>
      <c r="E1" s="137"/>
      <c r="F1" s="137"/>
      <c r="G1" s="137"/>
      <c r="H1" s="137"/>
      <c r="I1" s="137"/>
      <c r="J1" s="138"/>
    </row>
    <row r="2" spans="1:10" ht="22.2" customHeight="1" thickBot="1">
      <c r="A2" s="156" t="s">
        <v>298</v>
      </c>
      <c r="B2" s="157"/>
      <c r="C2" s="157"/>
      <c r="D2" s="157"/>
      <c r="E2" s="157"/>
      <c r="F2" s="157"/>
      <c r="G2" s="157"/>
      <c r="H2" s="130"/>
      <c r="I2" s="130"/>
      <c r="J2" s="131"/>
    </row>
    <row r="3" spans="1:10" s="51" customFormat="1" ht="34.950000000000003" customHeight="1">
      <c r="A3" s="158" t="s">
        <v>159</v>
      </c>
      <c r="B3" s="159"/>
      <c r="C3" s="159"/>
      <c r="D3" s="159"/>
      <c r="E3" s="159"/>
      <c r="F3" s="159"/>
      <c r="G3" s="160"/>
      <c r="H3" s="194"/>
      <c r="I3" s="194"/>
      <c r="J3" s="97"/>
    </row>
    <row r="4" spans="1:10" s="51" customFormat="1" ht="132">
      <c r="A4" s="98" t="s">
        <v>49</v>
      </c>
      <c r="B4" s="99" t="s">
        <v>18</v>
      </c>
      <c r="C4" s="100" t="s">
        <v>162</v>
      </c>
      <c r="D4" s="100" t="s">
        <v>165</v>
      </c>
      <c r="E4" s="100" t="s">
        <v>163</v>
      </c>
      <c r="F4" s="100" t="s">
        <v>291</v>
      </c>
      <c r="G4" s="101" t="s">
        <v>164</v>
      </c>
      <c r="H4" s="195"/>
      <c r="I4" s="195"/>
      <c r="J4" s="61"/>
    </row>
    <row r="5" spans="1:10" s="51" customFormat="1">
      <c r="A5" s="53">
        <v>1</v>
      </c>
      <c r="B5" s="54">
        <v>2</v>
      </c>
      <c r="C5" s="54">
        <v>3</v>
      </c>
      <c r="D5" s="54">
        <v>4</v>
      </c>
      <c r="E5" s="54">
        <v>5</v>
      </c>
      <c r="F5" s="54" t="s">
        <v>166</v>
      </c>
      <c r="G5" s="71" t="s">
        <v>167</v>
      </c>
      <c r="H5" s="195"/>
      <c r="I5" s="195"/>
      <c r="J5" s="61"/>
    </row>
    <row r="6" spans="1:10" s="51" customFormat="1" ht="15">
      <c r="A6" s="55">
        <v>1</v>
      </c>
      <c r="B6" s="56">
        <v>45748</v>
      </c>
      <c r="C6" s="57">
        <v>27873</v>
      </c>
      <c r="D6" s="57">
        <v>596221</v>
      </c>
      <c r="E6" s="57">
        <v>695937</v>
      </c>
      <c r="F6" s="57">
        <v>7195062</v>
      </c>
      <c r="G6" s="64">
        <f>F6/E6</f>
        <v>10.338668586380663</v>
      </c>
      <c r="H6" s="195"/>
      <c r="I6" s="196"/>
      <c r="J6" s="61"/>
    </row>
    <row r="7" spans="1:10" s="51" customFormat="1" ht="15">
      <c r="A7" s="55">
        <v>2</v>
      </c>
      <c r="B7" s="56">
        <v>45778</v>
      </c>
      <c r="C7" s="57">
        <v>54543</v>
      </c>
      <c r="D7" s="57">
        <v>667743</v>
      </c>
      <c r="E7" s="57">
        <v>698616</v>
      </c>
      <c r="F7" s="57">
        <v>13398682</v>
      </c>
      <c r="G7" s="64">
        <f>F7/E7</f>
        <v>19.178893698397975</v>
      </c>
      <c r="H7" s="195"/>
      <c r="I7" s="196"/>
      <c r="J7" s="61"/>
    </row>
    <row r="8" spans="1:10" s="51" customFormat="1" ht="15">
      <c r="A8" s="55">
        <v>3</v>
      </c>
      <c r="B8" s="56">
        <v>45809</v>
      </c>
      <c r="C8" s="57">
        <v>49759</v>
      </c>
      <c r="D8" s="57">
        <v>660937</v>
      </c>
      <c r="E8" s="57">
        <v>701234</v>
      </c>
      <c r="F8" s="57">
        <v>12877965</v>
      </c>
      <c r="G8" s="64">
        <f>F8/E8</f>
        <v>18.36471848199032</v>
      </c>
      <c r="H8" s="195"/>
      <c r="I8" s="196"/>
      <c r="J8" s="61"/>
    </row>
    <row r="9" spans="1:10" s="51" customFormat="1" ht="15.6" thickBot="1">
      <c r="A9" s="152" t="s">
        <v>48</v>
      </c>
      <c r="B9" s="153"/>
      <c r="C9" s="76">
        <f>SUM(C6:C8)</f>
        <v>132175</v>
      </c>
      <c r="D9" s="76">
        <f t="shared" ref="D9:F9" si="0">SUM(D6:D8)</f>
        <v>1924901</v>
      </c>
      <c r="E9" s="76">
        <f>SUM(E6:E8)</f>
        <v>2095787</v>
      </c>
      <c r="F9" s="76">
        <f t="shared" si="0"/>
        <v>33471709</v>
      </c>
      <c r="G9" s="64">
        <f>F9/E9</f>
        <v>15.970949815033684</v>
      </c>
      <c r="H9" s="195"/>
      <c r="I9" s="196"/>
      <c r="J9" s="61"/>
    </row>
    <row r="10" spans="1:10" s="51" customFormat="1" ht="13.8" thickBot="1">
      <c r="A10" s="58"/>
      <c r="B10" s="197"/>
      <c r="C10" s="198"/>
      <c r="D10" s="198"/>
      <c r="E10" s="199"/>
      <c r="F10" s="195"/>
      <c r="G10" s="195"/>
      <c r="H10" s="195"/>
      <c r="I10" s="195"/>
      <c r="J10" s="61"/>
    </row>
    <row r="11" spans="1:10" s="51" customFormat="1" ht="18" customHeight="1">
      <c r="A11" s="158" t="s">
        <v>160</v>
      </c>
      <c r="B11" s="159"/>
      <c r="C11" s="159"/>
      <c r="D11" s="159"/>
      <c r="E11" s="159"/>
      <c r="F11" s="159"/>
      <c r="G11" s="159"/>
      <c r="H11" s="159"/>
      <c r="I11" s="159"/>
      <c r="J11" s="160"/>
    </row>
    <row r="12" spans="1:10" s="51" customFormat="1" ht="105.6">
      <c r="A12" s="102" t="s">
        <v>49</v>
      </c>
      <c r="B12" s="103" t="s">
        <v>18</v>
      </c>
      <c r="C12" s="52" t="s">
        <v>168</v>
      </c>
      <c r="D12" s="52" t="s">
        <v>169</v>
      </c>
      <c r="E12" s="52" t="s">
        <v>170</v>
      </c>
      <c r="F12" s="52" t="s">
        <v>171</v>
      </c>
      <c r="G12" s="52" t="s">
        <v>172</v>
      </c>
      <c r="H12" s="104" t="s">
        <v>173</v>
      </c>
      <c r="I12" s="52" t="s">
        <v>174</v>
      </c>
      <c r="J12" s="105" t="s">
        <v>175</v>
      </c>
    </row>
    <row r="13" spans="1:10" s="51" customFormat="1">
      <c r="A13" s="102"/>
      <c r="B13" s="103"/>
      <c r="C13" s="52" t="s">
        <v>176</v>
      </c>
      <c r="D13" s="52" t="s">
        <v>177</v>
      </c>
      <c r="E13" s="52" t="s">
        <v>177</v>
      </c>
      <c r="F13" s="52" t="s">
        <v>176</v>
      </c>
      <c r="G13" s="52" t="s">
        <v>177</v>
      </c>
      <c r="H13" s="52" t="s">
        <v>176</v>
      </c>
      <c r="I13" s="52" t="s">
        <v>177</v>
      </c>
      <c r="J13" s="106" t="s">
        <v>177</v>
      </c>
    </row>
    <row r="14" spans="1:10" s="51" customFormat="1" ht="26.4">
      <c r="A14" s="53">
        <v>1</v>
      </c>
      <c r="B14" s="54">
        <v>2</v>
      </c>
      <c r="C14" s="54">
        <v>3</v>
      </c>
      <c r="D14" s="54">
        <v>4</v>
      </c>
      <c r="E14" s="54" t="s">
        <v>178</v>
      </c>
      <c r="F14" s="54">
        <v>6</v>
      </c>
      <c r="G14" s="54" t="s">
        <v>179</v>
      </c>
      <c r="H14" s="54">
        <v>8</v>
      </c>
      <c r="I14" s="54" t="s">
        <v>180</v>
      </c>
      <c r="J14" s="71" t="s">
        <v>181</v>
      </c>
    </row>
    <row r="15" spans="1:10" s="51" customFormat="1" ht="15">
      <c r="A15" s="55">
        <v>1</v>
      </c>
      <c r="B15" s="56">
        <f t="shared" ref="B15:C17" si="1">B6</f>
        <v>45748</v>
      </c>
      <c r="C15" s="57">
        <f>C6</f>
        <v>27873</v>
      </c>
      <c r="D15" s="59">
        <v>1292.6145833333335</v>
      </c>
      <c r="E15" s="60">
        <f>D15/C15</f>
        <v>4.637515098243223E-2</v>
      </c>
      <c r="F15" s="57">
        <f>D6</f>
        <v>596221</v>
      </c>
      <c r="G15" s="60">
        <f>E15*F15</f>
        <v>27649.838893896725</v>
      </c>
      <c r="H15" s="88">
        <f>E6</f>
        <v>695937</v>
      </c>
      <c r="I15" s="59">
        <v>287604.1944444445</v>
      </c>
      <c r="J15" s="90">
        <f>I15/H15</f>
        <v>0.41326182462556882</v>
      </c>
    </row>
    <row r="16" spans="1:10" s="51" customFormat="1" ht="15">
      <c r="A16" s="55">
        <v>2</v>
      </c>
      <c r="B16" s="56">
        <f t="shared" si="1"/>
        <v>45778</v>
      </c>
      <c r="C16" s="57">
        <f t="shared" si="1"/>
        <v>54543</v>
      </c>
      <c r="D16" s="59">
        <v>2851.1097222222229</v>
      </c>
      <c r="E16" s="60">
        <f t="shared" ref="E16:E18" si="2">D16/C16</f>
        <v>5.2272697178780463E-2</v>
      </c>
      <c r="F16" s="57">
        <f t="shared" ref="F16:F17" si="3">D7</f>
        <v>667743</v>
      </c>
      <c r="G16" s="60">
        <f t="shared" ref="G16:G17" si="4">E16*F16</f>
        <v>34904.727632250404</v>
      </c>
      <c r="H16" s="88">
        <f t="shared" ref="H16:H18" si="5">E7</f>
        <v>698616</v>
      </c>
      <c r="I16" s="59">
        <v>635553.99166666658</v>
      </c>
      <c r="J16" s="90">
        <f>I16/H16</f>
        <v>0.90973294580523001</v>
      </c>
    </row>
    <row r="17" spans="1:12" s="51" customFormat="1" ht="15">
      <c r="A17" s="55">
        <v>3</v>
      </c>
      <c r="B17" s="56">
        <f t="shared" si="1"/>
        <v>45809</v>
      </c>
      <c r="C17" s="57">
        <f t="shared" si="1"/>
        <v>49759</v>
      </c>
      <c r="D17" s="59">
        <v>2042.8465277777777</v>
      </c>
      <c r="E17" s="60">
        <f t="shared" si="2"/>
        <v>4.1054814762711826E-2</v>
      </c>
      <c r="F17" s="57">
        <f t="shared" si="3"/>
        <v>660937</v>
      </c>
      <c r="G17" s="60">
        <f t="shared" si="4"/>
        <v>27134.646104822466</v>
      </c>
      <c r="H17" s="88">
        <f t="shared" si="5"/>
        <v>701234</v>
      </c>
      <c r="I17" s="59">
        <v>478857.8284722222</v>
      </c>
      <c r="J17" s="90">
        <f t="shared" ref="J17" si="6">I17/H17</f>
        <v>0.68287879434286158</v>
      </c>
      <c r="L17" s="107"/>
    </row>
    <row r="18" spans="1:12" s="51" customFormat="1" ht="15.6" thickBot="1">
      <c r="A18" s="152" t="s">
        <v>48</v>
      </c>
      <c r="B18" s="153"/>
      <c r="C18" s="76">
        <f>SUM(C15:C17)</f>
        <v>132175</v>
      </c>
      <c r="D18" s="91">
        <f>SUM(D15:D17)</f>
        <v>6186.5708333333341</v>
      </c>
      <c r="E18" s="92">
        <f t="shared" si="2"/>
        <v>4.6805907572032034E-2</v>
      </c>
      <c r="F18" s="76">
        <f>SUM(F15:F17)</f>
        <v>1924901</v>
      </c>
      <c r="G18" s="108">
        <f>SUM(G15:G17)</f>
        <v>89689.212630969589</v>
      </c>
      <c r="H18" s="93">
        <f t="shared" si="5"/>
        <v>2095787</v>
      </c>
      <c r="I18" s="89">
        <f>SUM(I15:I17)</f>
        <v>1402016.0145833334</v>
      </c>
      <c r="J18" s="94">
        <f>I18/H18</f>
        <v>0.66896875235094666</v>
      </c>
    </row>
    <row r="19" spans="1:12" s="51" customFormat="1" ht="15.6" thickBot="1">
      <c r="A19" s="58"/>
      <c r="B19" s="200"/>
      <c r="C19" s="201"/>
      <c r="D19" s="201"/>
      <c r="E19" s="201"/>
      <c r="F19" s="202"/>
      <c r="G19" s="195"/>
      <c r="H19" s="195"/>
      <c r="I19" s="195"/>
      <c r="J19" s="61"/>
    </row>
    <row r="20" spans="1:12" s="51" customFormat="1" ht="38.25" customHeight="1">
      <c r="A20" s="149" t="s">
        <v>161</v>
      </c>
      <c r="B20" s="150"/>
      <c r="C20" s="150"/>
      <c r="D20" s="150"/>
      <c r="E20" s="150"/>
      <c r="F20" s="150"/>
      <c r="G20" s="150"/>
      <c r="H20" s="151"/>
      <c r="I20" s="195"/>
      <c r="J20" s="61"/>
    </row>
    <row r="21" spans="1:12" s="51" customFormat="1" ht="118.8">
      <c r="A21" s="102" t="s">
        <v>49</v>
      </c>
      <c r="B21" s="103" t="s">
        <v>18</v>
      </c>
      <c r="C21" s="52" t="s">
        <v>182</v>
      </c>
      <c r="D21" s="52" t="s">
        <v>183</v>
      </c>
      <c r="E21" s="52" t="s">
        <v>184</v>
      </c>
      <c r="F21" s="52" t="s">
        <v>173</v>
      </c>
      <c r="G21" s="52" t="s">
        <v>185</v>
      </c>
      <c r="H21" s="62" t="s">
        <v>186</v>
      </c>
      <c r="I21" s="195"/>
      <c r="J21" s="61"/>
    </row>
    <row r="22" spans="1:12" s="51" customFormat="1" ht="17.25" customHeight="1">
      <c r="A22" s="53">
        <v>1</v>
      </c>
      <c r="B22" s="54">
        <v>2</v>
      </c>
      <c r="C22" s="54">
        <v>3</v>
      </c>
      <c r="D22" s="54">
        <v>4</v>
      </c>
      <c r="E22" s="54" t="s">
        <v>50</v>
      </c>
      <c r="F22" s="54">
        <v>6</v>
      </c>
      <c r="G22" s="54" t="s">
        <v>187</v>
      </c>
      <c r="H22" s="63" t="s">
        <v>73</v>
      </c>
      <c r="I22" s="195"/>
      <c r="J22" s="61"/>
    </row>
    <row r="23" spans="1:12" s="51" customFormat="1" ht="15">
      <c r="A23" s="55">
        <v>1</v>
      </c>
      <c r="B23" s="56">
        <f>B15</f>
        <v>45748</v>
      </c>
      <c r="C23" s="57">
        <v>38712</v>
      </c>
      <c r="D23" s="57">
        <v>655954</v>
      </c>
      <c r="E23" s="57">
        <f>C23*D23</f>
        <v>25393291248</v>
      </c>
      <c r="F23" s="57">
        <f>E6</f>
        <v>695937</v>
      </c>
      <c r="G23" s="57">
        <v>9735440</v>
      </c>
      <c r="H23" s="64">
        <f>G23/F23</f>
        <v>13.988967392163371</v>
      </c>
      <c r="I23" s="195"/>
      <c r="J23" s="61"/>
    </row>
    <row r="24" spans="1:12" s="51" customFormat="1" ht="15">
      <c r="A24" s="55">
        <v>2</v>
      </c>
      <c r="B24" s="56">
        <f>B16</f>
        <v>45778</v>
      </c>
      <c r="C24" s="57">
        <v>53518.400000000001</v>
      </c>
      <c r="D24" s="57">
        <v>671072</v>
      </c>
      <c r="E24" s="57">
        <f t="shared" ref="E24:E26" si="7">C24*D24</f>
        <v>35914699724.800003</v>
      </c>
      <c r="F24" s="57">
        <f t="shared" ref="F24:F26" si="8">E7</f>
        <v>698616</v>
      </c>
      <c r="G24" s="57">
        <v>13946766.800000001</v>
      </c>
      <c r="H24" s="64">
        <f t="shared" ref="H24:H25" si="9">G24/F24</f>
        <v>19.963423110836285</v>
      </c>
      <c r="I24" s="195"/>
      <c r="J24" s="61"/>
    </row>
    <row r="25" spans="1:12" s="51" customFormat="1" ht="15">
      <c r="A25" s="55">
        <v>3</v>
      </c>
      <c r="B25" s="56">
        <f>B17</f>
        <v>45809</v>
      </c>
      <c r="C25" s="57">
        <v>54634.45</v>
      </c>
      <c r="D25" s="57">
        <v>665597</v>
      </c>
      <c r="E25" s="57">
        <f t="shared" si="7"/>
        <v>36364526016.650002</v>
      </c>
      <c r="F25" s="57">
        <f t="shared" si="8"/>
        <v>701234</v>
      </c>
      <c r="G25" s="57">
        <v>14576092.1</v>
      </c>
      <c r="H25" s="64">
        <f t="shared" si="9"/>
        <v>20.786345356899407</v>
      </c>
      <c r="I25" s="195"/>
      <c r="J25" s="61"/>
    </row>
    <row r="26" spans="1:12" ht="15.6" thickBot="1">
      <c r="A26" s="152" t="s">
        <v>48</v>
      </c>
      <c r="B26" s="153"/>
      <c r="C26" s="76">
        <f>SUM(C23:C25)</f>
        <v>146864.84999999998</v>
      </c>
      <c r="D26" s="76">
        <f>SUM(D23:D25)</f>
        <v>1992623</v>
      </c>
      <c r="E26" s="76">
        <f t="shared" si="7"/>
        <v>292646278001.54993</v>
      </c>
      <c r="F26" s="76">
        <f t="shared" si="8"/>
        <v>2095787</v>
      </c>
      <c r="G26" s="76">
        <f>SUM(G23:G25)</f>
        <v>38258298.899999999</v>
      </c>
      <c r="H26" s="77">
        <f>G26/F26</f>
        <v>18.254860298303214</v>
      </c>
      <c r="I26" s="203"/>
      <c r="J26" s="72"/>
    </row>
    <row r="27" spans="1:12" ht="13.8" thickBot="1">
      <c r="A27" s="73"/>
      <c r="B27" s="203"/>
      <c r="C27" s="203"/>
      <c r="D27" s="203"/>
      <c r="E27" s="203"/>
      <c r="F27" s="203"/>
      <c r="G27" s="203"/>
      <c r="H27" s="203"/>
      <c r="I27" s="203"/>
      <c r="J27" s="72"/>
    </row>
    <row r="28" spans="1:12" ht="34.950000000000003" customHeight="1">
      <c r="A28" s="149" t="s">
        <v>201</v>
      </c>
      <c r="B28" s="150"/>
      <c r="C28" s="150"/>
      <c r="D28" s="150"/>
      <c r="E28" s="150"/>
      <c r="F28" s="151"/>
      <c r="G28" s="203"/>
      <c r="H28" s="203"/>
      <c r="I28" s="203"/>
      <c r="J28" s="72"/>
    </row>
    <row r="29" spans="1:12" ht="110.4" customHeight="1">
      <c r="A29" s="102" t="s">
        <v>49</v>
      </c>
      <c r="B29" s="103" t="s">
        <v>18</v>
      </c>
      <c r="C29" s="52" t="s">
        <v>197</v>
      </c>
      <c r="D29" s="52" t="s">
        <v>198</v>
      </c>
      <c r="E29" s="52" t="s">
        <v>199</v>
      </c>
      <c r="F29" s="62" t="s">
        <v>200</v>
      </c>
      <c r="G29" s="203"/>
      <c r="H29" s="203"/>
      <c r="I29" s="203"/>
      <c r="J29" s="72"/>
    </row>
    <row r="30" spans="1:12">
      <c r="A30" s="102">
        <v>1</v>
      </c>
      <c r="B30" s="103">
        <v>2</v>
      </c>
      <c r="C30" s="52">
        <v>3</v>
      </c>
      <c r="D30" s="52">
        <v>4</v>
      </c>
      <c r="E30" s="52">
        <v>5</v>
      </c>
      <c r="F30" s="62" t="s">
        <v>202</v>
      </c>
      <c r="G30" s="203"/>
      <c r="H30" s="203"/>
      <c r="I30" s="203"/>
      <c r="J30" s="72"/>
    </row>
    <row r="31" spans="1:12" ht="15">
      <c r="A31" s="109">
        <v>1</v>
      </c>
      <c r="B31" s="110">
        <f>B23</f>
        <v>45748</v>
      </c>
      <c r="C31" s="57">
        <f>C6</f>
        <v>27873</v>
      </c>
      <c r="D31" s="59">
        <f>D15</f>
        <v>1292.6145833333335</v>
      </c>
      <c r="E31" s="57">
        <f>D6</f>
        <v>596221</v>
      </c>
      <c r="F31" s="90">
        <v>3.9972441438926379E-2</v>
      </c>
      <c r="G31" s="203"/>
      <c r="H31" s="203"/>
      <c r="I31" s="203"/>
      <c r="J31" s="72"/>
    </row>
    <row r="32" spans="1:12" ht="15">
      <c r="A32" s="109">
        <v>2</v>
      </c>
      <c r="B32" s="110">
        <f>B24</f>
        <v>45778</v>
      </c>
      <c r="C32" s="57">
        <f t="shared" ref="C32:C33" si="10">C7</f>
        <v>54543</v>
      </c>
      <c r="D32" s="59">
        <f t="shared" ref="D32:D33" si="11">D16</f>
        <v>2851.1097222222229</v>
      </c>
      <c r="E32" s="57">
        <f t="shared" ref="E32:E33" si="12">D7</f>
        <v>667743</v>
      </c>
      <c r="F32" s="90">
        <v>4.7434067893145505E-2</v>
      </c>
      <c r="G32" s="203"/>
      <c r="H32" s="203"/>
      <c r="I32" s="203"/>
      <c r="J32" s="72"/>
    </row>
    <row r="33" spans="1:10" ht="15">
      <c r="A33" s="109">
        <v>3</v>
      </c>
      <c r="B33" s="110">
        <f>B25</f>
        <v>45809</v>
      </c>
      <c r="C33" s="57">
        <f t="shared" si="10"/>
        <v>49759</v>
      </c>
      <c r="D33" s="59">
        <f t="shared" si="11"/>
        <v>2042.8465277777777</v>
      </c>
      <c r="E33" s="57">
        <f t="shared" si="12"/>
        <v>660937</v>
      </c>
      <c r="F33" s="90">
        <v>3.7184277832112624E-2</v>
      </c>
      <c r="G33" s="203"/>
      <c r="H33" s="203"/>
      <c r="I33" s="203"/>
      <c r="J33" s="72"/>
    </row>
    <row r="34" spans="1:10" ht="15.6" thickBot="1">
      <c r="A34" s="154" t="s">
        <v>48</v>
      </c>
      <c r="B34" s="155"/>
      <c r="C34" s="76">
        <f>C9</f>
        <v>132175</v>
      </c>
      <c r="D34" s="91">
        <f>D18</f>
        <v>6186.5708333333341</v>
      </c>
      <c r="E34" s="76">
        <f>D9</f>
        <v>1924901</v>
      </c>
      <c r="F34" s="94">
        <f>J18/G9</f>
        <v>4.1886597860400061E-2</v>
      </c>
      <c r="G34" s="74"/>
      <c r="H34" s="74"/>
      <c r="I34" s="74"/>
      <c r="J34" s="75"/>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115" zoomScaleSheetLayoutView="115" workbookViewId="0">
      <selection sqref="A1:J34"/>
    </sheetView>
  </sheetViews>
  <sheetFormatPr defaultColWidth="9.109375" defaultRowHeight="13.2"/>
  <cols>
    <col min="1" max="1" width="6.109375" style="50" customWidth="1"/>
    <col min="2" max="2" width="8.88671875" style="50" customWidth="1"/>
    <col min="3" max="3" width="14.33203125" style="50" customWidth="1"/>
    <col min="4" max="4" width="14.88671875" style="50" customWidth="1"/>
    <col min="5" max="5" width="15.6640625" style="50" customWidth="1"/>
    <col min="6" max="6" width="12.6640625" style="50" customWidth="1"/>
    <col min="7" max="7" width="16.44140625" style="50" customWidth="1"/>
    <col min="8" max="8" width="14" style="50" bestFit="1" customWidth="1"/>
    <col min="9" max="9" width="14.6640625" style="50" customWidth="1"/>
    <col min="10" max="10" width="9.109375" style="50"/>
    <col min="11" max="11" width="10.88671875" style="50" bestFit="1" customWidth="1"/>
    <col min="12" max="12" width="9.109375" style="50"/>
    <col min="13" max="13" width="13.44140625" style="50" customWidth="1"/>
    <col min="14" max="14" width="12.33203125" style="50" customWidth="1"/>
    <col min="15" max="15" width="11.88671875" style="50" bestFit="1" customWidth="1"/>
    <col min="16" max="16384" width="9.109375" style="50"/>
  </cols>
  <sheetData>
    <row r="1" spans="1:10" ht="48" customHeight="1">
      <c r="A1" s="163" t="s">
        <v>87</v>
      </c>
      <c r="B1" s="164"/>
      <c r="C1" s="164"/>
      <c r="D1" s="164"/>
      <c r="E1" s="164"/>
      <c r="F1" s="164"/>
      <c r="G1" s="164"/>
      <c r="H1" s="164"/>
      <c r="I1" s="164"/>
      <c r="J1" s="165"/>
    </row>
    <row r="2" spans="1:10" ht="18" customHeight="1" thickBot="1">
      <c r="A2" s="166" t="s">
        <v>298</v>
      </c>
      <c r="B2" s="167"/>
      <c r="C2" s="167"/>
      <c r="D2" s="167"/>
      <c r="E2" s="167"/>
      <c r="F2" s="167"/>
      <c r="G2" s="167"/>
      <c r="H2" s="168"/>
      <c r="I2" s="168"/>
      <c r="J2" s="169"/>
    </row>
    <row r="3" spans="1:10" s="111" customFormat="1" ht="40.5" customHeight="1">
      <c r="A3" s="158" t="s">
        <v>188</v>
      </c>
      <c r="B3" s="159"/>
      <c r="C3" s="159"/>
      <c r="D3" s="159"/>
      <c r="E3" s="159"/>
      <c r="F3" s="159"/>
      <c r="G3" s="160"/>
      <c r="H3" s="194"/>
      <c r="I3" s="194"/>
      <c r="J3" s="97"/>
    </row>
    <row r="4" spans="1:10" s="111" customFormat="1" ht="145.19999999999999">
      <c r="A4" s="102" t="s">
        <v>49</v>
      </c>
      <c r="B4" s="103" t="s">
        <v>18</v>
      </c>
      <c r="C4" s="52" t="s">
        <v>162</v>
      </c>
      <c r="D4" s="52" t="s">
        <v>165</v>
      </c>
      <c r="E4" s="52" t="s">
        <v>163</v>
      </c>
      <c r="F4" s="52" t="s">
        <v>291</v>
      </c>
      <c r="G4" s="62" t="s">
        <v>164</v>
      </c>
      <c r="H4" s="204"/>
      <c r="I4" s="204"/>
      <c r="J4" s="112"/>
    </row>
    <row r="5" spans="1:10" s="111" customFormat="1">
      <c r="A5" s="53">
        <v>1</v>
      </c>
      <c r="B5" s="54">
        <v>2</v>
      </c>
      <c r="C5" s="54">
        <v>3</v>
      </c>
      <c r="D5" s="54">
        <v>4</v>
      </c>
      <c r="E5" s="54">
        <v>5</v>
      </c>
      <c r="F5" s="54" t="s">
        <v>166</v>
      </c>
      <c r="G5" s="71" t="s">
        <v>167</v>
      </c>
      <c r="H5" s="204"/>
      <c r="I5" s="204"/>
      <c r="J5" s="112"/>
    </row>
    <row r="6" spans="1:10" s="111" customFormat="1" ht="15">
      <c r="A6" s="113">
        <v>1</v>
      </c>
      <c r="B6" s="56">
        <f>'[8]SoP010 to 13 AG'!B6</f>
        <v>45748</v>
      </c>
      <c r="C6" s="57">
        <v>3806</v>
      </c>
      <c r="D6" s="57">
        <v>1621025</v>
      </c>
      <c r="E6" s="57">
        <v>2228088</v>
      </c>
      <c r="F6" s="57">
        <v>6860207</v>
      </c>
      <c r="G6" s="64">
        <f>F6/E6</f>
        <v>3.078965911579794</v>
      </c>
      <c r="H6" s="204"/>
      <c r="I6" s="205"/>
      <c r="J6" s="112"/>
    </row>
    <row r="7" spans="1:10" s="111" customFormat="1" ht="15">
      <c r="A7" s="113">
        <v>2</v>
      </c>
      <c r="B7" s="56">
        <f>'[8]SoP010 to 13 AG'!B7</f>
        <v>45778</v>
      </c>
      <c r="C7" s="57">
        <v>11325</v>
      </c>
      <c r="D7" s="57">
        <v>2106636</v>
      </c>
      <c r="E7" s="57">
        <v>2232703</v>
      </c>
      <c r="F7" s="57">
        <v>23318721</v>
      </c>
      <c r="G7" s="64">
        <f>F7/E7</f>
        <v>10.444166107180399</v>
      </c>
      <c r="H7" s="204"/>
      <c r="I7" s="205"/>
      <c r="J7" s="112"/>
    </row>
    <row r="8" spans="1:10" s="111" customFormat="1" ht="15">
      <c r="A8" s="113">
        <v>3</v>
      </c>
      <c r="B8" s="56">
        <f>'[8]SoP010 to 13 AG'!B8</f>
        <v>45809</v>
      </c>
      <c r="C8" s="57">
        <v>8657</v>
      </c>
      <c r="D8" s="57">
        <v>2047458</v>
      </c>
      <c r="E8" s="57">
        <v>2247076</v>
      </c>
      <c r="F8" s="57">
        <v>17570009</v>
      </c>
      <c r="G8" s="64">
        <f t="shared" ref="G8:G9" si="0">F8/E8</f>
        <v>7.8190541841931473</v>
      </c>
      <c r="H8" s="204"/>
      <c r="I8" s="205"/>
      <c r="J8" s="112"/>
    </row>
    <row r="9" spans="1:10" s="111" customFormat="1" ht="15.6" thickBot="1">
      <c r="A9" s="161" t="s">
        <v>48</v>
      </c>
      <c r="B9" s="162"/>
      <c r="C9" s="76">
        <f>SUM(C6:C8)</f>
        <v>23788</v>
      </c>
      <c r="D9" s="76">
        <f>SUM(D6:D8)</f>
        <v>5775119</v>
      </c>
      <c r="E9" s="76">
        <f>SUM(E6:E8)</f>
        <v>6707867</v>
      </c>
      <c r="F9" s="76">
        <f>SUM(F6:F8)</f>
        <v>47748937</v>
      </c>
      <c r="G9" s="64">
        <f t="shared" si="0"/>
        <v>7.1183487985077818</v>
      </c>
      <c r="H9" s="204"/>
      <c r="I9" s="205"/>
      <c r="J9" s="112"/>
    </row>
    <row r="10" spans="1:10" s="111" customFormat="1" ht="13.8" thickBot="1">
      <c r="A10" s="114"/>
      <c r="B10" s="197"/>
      <c r="C10" s="206"/>
      <c r="D10" s="206"/>
      <c r="E10" s="207"/>
      <c r="F10" s="204"/>
      <c r="G10" s="204"/>
      <c r="H10" s="204"/>
      <c r="I10" s="204"/>
      <c r="J10" s="112"/>
    </row>
    <row r="11" spans="1:10" s="111" customFormat="1" ht="18" customHeight="1">
      <c r="A11" s="158" t="s">
        <v>189</v>
      </c>
      <c r="B11" s="159"/>
      <c r="C11" s="159"/>
      <c r="D11" s="159"/>
      <c r="E11" s="159"/>
      <c r="F11" s="159"/>
      <c r="G11" s="159"/>
      <c r="H11" s="159"/>
      <c r="I11" s="159"/>
      <c r="J11" s="160"/>
    </row>
    <row r="12" spans="1:10" s="111" customFormat="1" ht="132">
      <c r="A12" s="102" t="s">
        <v>49</v>
      </c>
      <c r="B12" s="103" t="s">
        <v>18</v>
      </c>
      <c r="C12" s="52" t="s">
        <v>168</v>
      </c>
      <c r="D12" s="52" t="s">
        <v>169</v>
      </c>
      <c r="E12" s="52" t="s">
        <v>170</v>
      </c>
      <c r="F12" s="52" t="s">
        <v>171</v>
      </c>
      <c r="G12" s="52" t="s">
        <v>172</v>
      </c>
      <c r="H12" s="104" t="s">
        <v>173</v>
      </c>
      <c r="I12" s="52" t="s">
        <v>174</v>
      </c>
      <c r="J12" s="105" t="s">
        <v>175</v>
      </c>
    </row>
    <row r="13" spans="1:10" s="111" customFormat="1">
      <c r="A13" s="102"/>
      <c r="B13" s="103"/>
      <c r="C13" s="52" t="s">
        <v>176</v>
      </c>
      <c r="D13" s="52" t="s">
        <v>177</v>
      </c>
      <c r="E13" s="52" t="s">
        <v>177</v>
      </c>
      <c r="F13" s="52" t="s">
        <v>176</v>
      </c>
      <c r="G13" s="52" t="s">
        <v>177</v>
      </c>
      <c r="H13" s="52" t="s">
        <v>176</v>
      </c>
      <c r="I13" s="208" t="s">
        <v>177</v>
      </c>
      <c r="J13" s="106" t="s">
        <v>177</v>
      </c>
    </row>
    <row r="14" spans="1:10" s="111" customFormat="1" ht="26.4">
      <c r="A14" s="53">
        <v>1</v>
      </c>
      <c r="B14" s="54">
        <v>2</v>
      </c>
      <c r="C14" s="54">
        <v>3</v>
      </c>
      <c r="D14" s="54">
        <v>4</v>
      </c>
      <c r="E14" s="54" t="s">
        <v>178</v>
      </c>
      <c r="F14" s="54">
        <v>6</v>
      </c>
      <c r="G14" s="54" t="s">
        <v>179</v>
      </c>
      <c r="H14" s="54">
        <v>8</v>
      </c>
      <c r="I14" s="54" t="s">
        <v>180</v>
      </c>
      <c r="J14" s="71" t="s">
        <v>181</v>
      </c>
    </row>
    <row r="15" spans="1:10" s="111" customFormat="1" ht="15">
      <c r="A15" s="113">
        <v>1</v>
      </c>
      <c r="B15" s="56">
        <f>'[8]SoP010 to 13 AG'!B6</f>
        <v>45748</v>
      </c>
      <c r="C15" s="57">
        <f>C6</f>
        <v>3806</v>
      </c>
      <c r="D15" s="59">
        <v>160.60347222222222</v>
      </c>
      <c r="E15" s="60">
        <f>D15/C15</f>
        <v>4.2197444094120393E-2</v>
      </c>
      <c r="F15" s="57">
        <f>D6</f>
        <v>1621025</v>
      </c>
      <c r="G15" s="60">
        <f>D15</f>
        <v>160.60347222222222</v>
      </c>
      <c r="H15" s="88">
        <f>E6</f>
        <v>2228088</v>
      </c>
      <c r="I15" s="59">
        <v>279080.94652777776</v>
      </c>
      <c r="J15" s="90">
        <f>I15/H15</f>
        <v>0.12525580072590389</v>
      </c>
    </row>
    <row r="16" spans="1:10" s="111" customFormat="1" ht="15">
      <c r="A16" s="113">
        <v>2</v>
      </c>
      <c r="B16" s="56">
        <f>'[8]SoP010 to 13 AG'!B7</f>
        <v>45778</v>
      </c>
      <c r="C16" s="57">
        <f t="shared" ref="C16:C18" si="1">C7</f>
        <v>11325</v>
      </c>
      <c r="D16" s="59">
        <v>406.27499999999998</v>
      </c>
      <c r="E16" s="60">
        <f t="shared" ref="E16:E18" si="2">D16/C16</f>
        <v>3.5874172185430458E-2</v>
      </c>
      <c r="F16" s="57">
        <f t="shared" ref="F16:F18" si="3">D7</f>
        <v>2106636</v>
      </c>
      <c r="G16" s="60">
        <f t="shared" ref="G16:G18" si="4">D16</f>
        <v>406.27499999999998</v>
      </c>
      <c r="H16" s="88">
        <f t="shared" ref="H16:H18" si="5">E7</f>
        <v>2232703</v>
      </c>
      <c r="I16" s="59">
        <v>815233.09305555536</v>
      </c>
      <c r="J16" s="90">
        <f t="shared" ref="J16:J18" si="6">I16/H16</f>
        <v>0.36513279780407665</v>
      </c>
    </row>
    <row r="17" spans="1:10" s="111" customFormat="1" ht="15">
      <c r="A17" s="113">
        <v>3</v>
      </c>
      <c r="B17" s="56">
        <f>'[8]SoP010 to 13 AG'!B8</f>
        <v>45809</v>
      </c>
      <c r="C17" s="57">
        <f t="shared" si="1"/>
        <v>8657</v>
      </c>
      <c r="D17" s="59">
        <v>289.35763888888891</v>
      </c>
      <c r="E17" s="60">
        <f t="shared" si="2"/>
        <v>3.3424701269364553E-2</v>
      </c>
      <c r="F17" s="57">
        <f t="shared" si="3"/>
        <v>2047458</v>
      </c>
      <c r="G17" s="60">
        <f t="shared" si="4"/>
        <v>289.35763888888891</v>
      </c>
      <c r="H17" s="88">
        <f t="shared" si="5"/>
        <v>2247076</v>
      </c>
      <c r="I17" s="59">
        <v>566030.42638888885</v>
      </c>
      <c r="J17" s="90">
        <f t="shared" si="6"/>
        <v>0.25189643180243521</v>
      </c>
    </row>
    <row r="18" spans="1:10" s="111" customFormat="1" ht="15.6" thickBot="1">
      <c r="A18" s="161" t="s">
        <v>48</v>
      </c>
      <c r="B18" s="162"/>
      <c r="C18" s="76">
        <f t="shared" si="1"/>
        <v>23788</v>
      </c>
      <c r="D18" s="91">
        <f>SUM(D15:D17)</f>
        <v>856.23611111111109</v>
      </c>
      <c r="E18" s="92">
        <f t="shared" si="2"/>
        <v>3.5994455654578407E-2</v>
      </c>
      <c r="F18" s="76">
        <f t="shared" si="3"/>
        <v>5775119</v>
      </c>
      <c r="G18" s="92">
        <f t="shared" si="4"/>
        <v>856.23611111111109</v>
      </c>
      <c r="H18" s="93">
        <f t="shared" si="5"/>
        <v>6707867</v>
      </c>
      <c r="I18" s="89">
        <f>SUM(I15:I17)</f>
        <v>1660344.4659722219</v>
      </c>
      <c r="J18" s="94">
        <f t="shared" si="6"/>
        <v>0.24752197173441601</v>
      </c>
    </row>
    <row r="19" spans="1:10" s="111" customFormat="1" ht="15.6" thickBot="1">
      <c r="A19" s="114"/>
      <c r="B19" s="209"/>
      <c r="C19" s="201"/>
      <c r="D19" s="201"/>
      <c r="E19" s="201"/>
      <c r="F19" s="202"/>
      <c r="G19" s="204"/>
      <c r="H19" s="204"/>
      <c r="I19" s="204"/>
      <c r="J19" s="112"/>
    </row>
    <row r="20" spans="1:10" s="111" customFormat="1" ht="38.25" customHeight="1">
      <c r="A20" s="149" t="s">
        <v>190</v>
      </c>
      <c r="B20" s="150"/>
      <c r="C20" s="150"/>
      <c r="D20" s="150"/>
      <c r="E20" s="150"/>
      <c r="F20" s="150"/>
      <c r="G20" s="150"/>
      <c r="H20" s="151"/>
      <c r="I20" s="204"/>
      <c r="J20" s="112"/>
    </row>
    <row r="21" spans="1:10" s="111" customFormat="1" ht="118.8">
      <c r="A21" s="102" t="s">
        <v>49</v>
      </c>
      <c r="B21" s="103" t="s">
        <v>18</v>
      </c>
      <c r="C21" s="52" t="s">
        <v>182</v>
      </c>
      <c r="D21" s="52" t="s">
        <v>183</v>
      </c>
      <c r="E21" s="52" t="s">
        <v>184</v>
      </c>
      <c r="F21" s="52" t="s">
        <v>173</v>
      </c>
      <c r="G21" s="52" t="s">
        <v>185</v>
      </c>
      <c r="H21" s="62" t="s">
        <v>186</v>
      </c>
      <c r="I21" s="204"/>
      <c r="J21" s="112"/>
    </row>
    <row r="22" spans="1:10" s="111" customFormat="1" ht="17.25" customHeight="1">
      <c r="A22" s="53">
        <v>1</v>
      </c>
      <c r="B22" s="54">
        <v>2</v>
      </c>
      <c r="C22" s="54">
        <v>3</v>
      </c>
      <c r="D22" s="54">
        <v>4</v>
      </c>
      <c r="E22" s="54" t="s">
        <v>50</v>
      </c>
      <c r="F22" s="54">
        <v>6</v>
      </c>
      <c r="G22" s="54" t="s">
        <v>187</v>
      </c>
      <c r="H22" s="63" t="s">
        <v>73</v>
      </c>
      <c r="I22" s="204"/>
      <c r="J22" s="112"/>
    </row>
    <row r="23" spans="1:10" s="111" customFormat="1" ht="15">
      <c r="A23" s="113">
        <v>1</v>
      </c>
      <c r="B23" s="56">
        <f>'[8]SoP010 to 13 AG'!B6</f>
        <v>45748</v>
      </c>
      <c r="C23" s="57">
        <v>7597</v>
      </c>
      <c r="D23" s="57">
        <v>2034184</v>
      </c>
      <c r="E23" s="57">
        <f>D23*C23</f>
        <v>15453695848</v>
      </c>
      <c r="F23" s="57">
        <f>E6</f>
        <v>2228088</v>
      </c>
      <c r="G23" s="57">
        <v>16307863</v>
      </c>
      <c r="H23" s="64">
        <f>G23/F23</f>
        <v>7.3192185407398629</v>
      </c>
      <c r="I23" s="204"/>
      <c r="J23" s="112"/>
    </row>
    <row r="24" spans="1:10" s="111" customFormat="1" ht="15">
      <c r="A24" s="113">
        <v>2</v>
      </c>
      <c r="B24" s="56">
        <f>'[8]SoP010 to 13 AG'!B7</f>
        <v>45778</v>
      </c>
      <c r="C24" s="57">
        <v>13769</v>
      </c>
      <c r="D24" s="57">
        <v>2121588</v>
      </c>
      <c r="E24" s="57">
        <f t="shared" ref="E24:E26" si="7">D24*C24</f>
        <v>29212145172</v>
      </c>
      <c r="F24" s="57">
        <f t="shared" ref="F24:F26" si="8">E7</f>
        <v>2232703</v>
      </c>
      <c r="G24" s="57">
        <v>29940633</v>
      </c>
      <c r="H24" s="64">
        <f t="shared" ref="H24" si="9">G24/F24</f>
        <v>13.410038415319907</v>
      </c>
      <c r="I24" s="204"/>
      <c r="J24" s="112"/>
    </row>
    <row r="25" spans="1:10" s="111" customFormat="1" ht="15">
      <c r="A25" s="113">
        <v>3</v>
      </c>
      <c r="B25" s="56">
        <f>'[8]SoP010 to 13 AG'!B8</f>
        <v>45809</v>
      </c>
      <c r="C25" s="57">
        <v>13173</v>
      </c>
      <c r="D25" s="57">
        <v>2147696</v>
      </c>
      <c r="E25" s="57">
        <f t="shared" si="7"/>
        <v>28291599408</v>
      </c>
      <c r="F25" s="57">
        <f t="shared" si="8"/>
        <v>2247076</v>
      </c>
      <c r="G25" s="57">
        <v>28439044</v>
      </c>
      <c r="H25" s="64">
        <f>G25/F25</f>
        <v>12.656022315222094</v>
      </c>
      <c r="I25" s="204"/>
      <c r="J25" s="112"/>
    </row>
    <row r="26" spans="1:10" ht="15.6" thickBot="1">
      <c r="A26" s="161" t="s">
        <v>48</v>
      </c>
      <c r="B26" s="162"/>
      <c r="C26" s="76">
        <f>SUM(C23:C25)</f>
        <v>34539</v>
      </c>
      <c r="D26" s="76">
        <f>SUM(D23:D25)</f>
        <v>6303468</v>
      </c>
      <c r="E26" s="76">
        <f t="shared" si="7"/>
        <v>217715481252</v>
      </c>
      <c r="F26" s="76">
        <f t="shared" si="8"/>
        <v>6707867</v>
      </c>
      <c r="G26" s="76">
        <f>SUM(G23:G25)</f>
        <v>74687540</v>
      </c>
      <c r="H26" s="64">
        <f>G26/F26</f>
        <v>11.134320343560777</v>
      </c>
      <c r="I26" s="203"/>
      <c r="J26" s="72"/>
    </row>
    <row r="27" spans="1:10" ht="13.8" thickBot="1">
      <c r="A27" s="73"/>
      <c r="B27" s="203"/>
      <c r="C27" s="203"/>
      <c r="D27" s="203"/>
      <c r="E27" s="203"/>
      <c r="F27" s="203"/>
      <c r="G27" s="203"/>
      <c r="H27" s="203"/>
      <c r="I27" s="203"/>
      <c r="J27" s="72"/>
    </row>
    <row r="28" spans="1:10" ht="44.4" customHeight="1">
      <c r="A28" s="149" t="s">
        <v>203</v>
      </c>
      <c r="B28" s="150"/>
      <c r="C28" s="150"/>
      <c r="D28" s="150"/>
      <c r="E28" s="150"/>
      <c r="F28" s="151"/>
      <c r="G28" s="203"/>
      <c r="H28" s="203"/>
      <c r="I28" s="203"/>
      <c r="J28" s="72"/>
    </row>
    <row r="29" spans="1:10" ht="105.6">
      <c r="A29" s="102" t="s">
        <v>49</v>
      </c>
      <c r="B29" s="103" t="s">
        <v>18</v>
      </c>
      <c r="C29" s="52" t="s">
        <v>197</v>
      </c>
      <c r="D29" s="52" t="s">
        <v>198</v>
      </c>
      <c r="E29" s="52" t="s">
        <v>199</v>
      </c>
      <c r="F29" s="62" t="s">
        <v>200</v>
      </c>
      <c r="G29" s="203"/>
      <c r="H29" s="203"/>
      <c r="I29" s="203"/>
      <c r="J29" s="72"/>
    </row>
    <row r="30" spans="1:10" ht="26.4">
      <c r="A30" s="102">
        <v>1</v>
      </c>
      <c r="B30" s="103">
        <v>2</v>
      </c>
      <c r="C30" s="52">
        <v>3</v>
      </c>
      <c r="D30" s="52">
        <v>4</v>
      </c>
      <c r="E30" s="52">
        <v>5</v>
      </c>
      <c r="F30" s="62" t="s">
        <v>202</v>
      </c>
      <c r="G30" s="203"/>
      <c r="H30" s="203"/>
      <c r="I30" s="203"/>
      <c r="J30" s="72"/>
    </row>
    <row r="31" spans="1:10" ht="15">
      <c r="A31" s="109">
        <v>1</v>
      </c>
      <c r="B31" s="110">
        <f>'[8]SoP010 to 13 AG'!B6</f>
        <v>45748</v>
      </c>
      <c r="C31" s="57">
        <f>C6</f>
        <v>3806</v>
      </c>
      <c r="D31" s="59">
        <f>D15</f>
        <v>160.60347222222222</v>
      </c>
      <c r="E31" s="57">
        <f>F15</f>
        <v>1621025</v>
      </c>
      <c r="F31" s="90">
        <v>4.0681126171233283E-2</v>
      </c>
      <c r="G31" s="210"/>
      <c r="H31" s="203"/>
      <c r="I31" s="203"/>
      <c r="J31" s="72"/>
    </row>
    <row r="32" spans="1:10" ht="15">
      <c r="A32" s="109">
        <v>2</v>
      </c>
      <c r="B32" s="110">
        <f>'[8]SoP010 to 13 AG'!B7</f>
        <v>45778</v>
      </c>
      <c r="C32" s="57">
        <f t="shared" ref="C32:C34" si="10">C7</f>
        <v>11325</v>
      </c>
      <c r="D32" s="59">
        <f t="shared" ref="D32:D34" si="11">D16</f>
        <v>406.27499999999998</v>
      </c>
      <c r="E32" s="57">
        <f t="shared" ref="E32:E34" si="12">F16</f>
        <v>2106636</v>
      </c>
      <c r="F32" s="90">
        <v>3.4960454866094733E-2</v>
      </c>
      <c r="G32" s="210"/>
      <c r="H32" s="203"/>
      <c r="I32" s="203"/>
      <c r="J32" s="72"/>
    </row>
    <row r="33" spans="1:10" ht="15">
      <c r="A33" s="109">
        <v>3</v>
      </c>
      <c r="B33" s="110">
        <f>'[8]SoP010 to 13 AG'!B8</f>
        <v>45809</v>
      </c>
      <c r="C33" s="57">
        <f t="shared" si="10"/>
        <v>8657</v>
      </c>
      <c r="D33" s="59">
        <f t="shared" si="11"/>
        <v>289.35763888888891</v>
      </c>
      <c r="E33" s="57">
        <f t="shared" si="12"/>
        <v>2047458</v>
      </c>
      <c r="F33" s="90">
        <v>3.2215716360127586E-2</v>
      </c>
      <c r="G33" s="210"/>
      <c r="H33" s="203"/>
      <c r="I33" s="203"/>
      <c r="J33" s="72"/>
    </row>
    <row r="34" spans="1:10" ht="15.6" thickBot="1">
      <c r="A34" s="154" t="s">
        <v>48</v>
      </c>
      <c r="B34" s="155"/>
      <c r="C34" s="76">
        <f t="shared" si="10"/>
        <v>23788</v>
      </c>
      <c r="D34" s="91">
        <f t="shared" si="11"/>
        <v>856.23611111111109</v>
      </c>
      <c r="E34" s="76">
        <f t="shared" si="12"/>
        <v>5775119</v>
      </c>
      <c r="F34" s="94">
        <f>J18/G9</f>
        <v>3.4772385948031094E-2</v>
      </c>
      <c r="G34" s="211"/>
      <c r="H34" s="74"/>
      <c r="I34" s="74"/>
      <c r="J34" s="75"/>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zoomScaleSheetLayoutView="100" workbookViewId="0">
      <selection activeCell="M4" sqref="M4"/>
    </sheetView>
  </sheetViews>
  <sheetFormatPr defaultColWidth="9.109375" defaultRowHeight="13.2"/>
  <cols>
    <col min="1" max="1" width="6.109375" style="50" customWidth="1"/>
    <col min="2" max="2" width="8.88671875" style="50" customWidth="1"/>
    <col min="3" max="3" width="14.33203125" style="50" customWidth="1"/>
    <col min="4" max="4" width="14.6640625" style="50" customWidth="1"/>
    <col min="5" max="5" width="15.6640625" style="50" customWidth="1"/>
    <col min="6" max="6" width="12.6640625" style="50" customWidth="1"/>
    <col min="7" max="7" width="14.109375" style="50" bestFit="1" customWidth="1"/>
    <col min="8" max="8" width="14" style="50" bestFit="1" customWidth="1"/>
    <col min="9" max="9" width="14.88671875" style="50" bestFit="1" customWidth="1"/>
    <col min="10" max="10" width="9.109375" style="50"/>
    <col min="11" max="11" width="10.88671875" style="50" bestFit="1" customWidth="1"/>
    <col min="12" max="12" width="9.109375" style="50"/>
    <col min="13" max="13" width="13.44140625" style="50" customWidth="1"/>
    <col min="14" max="14" width="12.33203125" style="50" customWidth="1"/>
    <col min="15" max="15" width="11.88671875" style="50" bestFit="1" customWidth="1"/>
    <col min="16" max="16384" width="9.109375" style="50"/>
  </cols>
  <sheetData>
    <row r="1" spans="1:12" ht="48" customHeight="1">
      <c r="A1" s="163" t="s">
        <v>87</v>
      </c>
      <c r="B1" s="164"/>
      <c r="C1" s="164"/>
      <c r="D1" s="164"/>
      <c r="E1" s="164"/>
      <c r="F1" s="164"/>
      <c r="G1" s="164"/>
      <c r="H1" s="164"/>
      <c r="I1" s="164"/>
      <c r="J1" s="165"/>
    </row>
    <row r="2" spans="1:12" ht="20.399999999999999" customHeight="1" thickBot="1">
      <c r="A2" s="166" t="s">
        <v>298</v>
      </c>
      <c r="B2" s="167"/>
      <c r="C2" s="167"/>
      <c r="D2" s="167"/>
      <c r="E2" s="167"/>
      <c r="F2" s="167"/>
      <c r="G2" s="167"/>
      <c r="H2" s="168"/>
      <c r="I2" s="168"/>
      <c r="J2" s="169"/>
    </row>
    <row r="3" spans="1:12" s="111" customFormat="1" ht="37.200000000000003" customHeight="1">
      <c r="A3" s="149" t="s">
        <v>191</v>
      </c>
      <c r="B3" s="150"/>
      <c r="C3" s="150"/>
      <c r="D3" s="150"/>
      <c r="E3" s="150"/>
      <c r="F3" s="150"/>
      <c r="G3" s="151"/>
      <c r="H3" s="194"/>
      <c r="I3" s="194"/>
      <c r="J3" s="97"/>
    </row>
    <row r="4" spans="1:12" s="111" customFormat="1" ht="145.19999999999999">
      <c r="A4" s="102" t="s">
        <v>49</v>
      </c>
      <c r="B4" s="103" t="s">
        <v>18</v>
      </c>
      <c r="C4" s="52" t="s">
        <v>162</v>
      </c>
      <c r="D4" s="52" t="s">
        <v>165</v>
      </c>
      <c r="E4" s="52" t="s">
        <v>163</v>
      </c>
      <c r="F4" s="52" t="s">
        <v>291</v>
      </c>
      <c r="G4" s="62" t="s">
        <v>164</v>
      </c>
      <c r="H4" s="204"/>
      <c r="I4" s="204"/>
      <c r="J4" s="112"/>
    </row>
    <row r="5" spans="1:12" s="111" customFormat="1">
      <c r="A5" s="53">
        <v>1</v>
      </c>
      <c r="B5" s="54">
        <v>2</v>
      </c>
      <c r="C5" s="54">
        <v>3</v>
      </c>
      <c r="D5" s="54">
        <v>4</v>
      </c>
      <c r="E5" s="54">
        <v>5</v>
      </c>
      <c r="F5" s="54" t="s">
        <v>166</v>
      </c>
      <c r="G5" s="71" t="s">
        <v>167</v>
      </c>
      <c r="H5" s="204"/>
      <c r="I5" s="204"/>
      <c r="J5" s="112"/>
    </row>
    <row r="6" spans="1:12" s="111" customFormat="1" ht="15">
      <c r="A6" s="113">
        <v>1</v>
      </c>
      <c r="B6" s="56">
        <f>'[8]SoP010 to 13 AG'!B6</f>
        <v>45748</v>
      </c>
      <c r="C6" s="57">
        <v>1624</v>
      </c>
      <c r="D6" s="57">
        <v>871332</v>
      </c>
      <c r="E6" s="57">
        <v>1480475</v>
      </c>
      <c r="F6" s="57">
        <v>2701760</v>
      </c>
      <c r="G6" s="64">
        <f>F6/E6</f>
        <v>1.8249278103311437</v>
      </c>
      <c r="H6" s="204"/>
      <c r="I6" s="205"/>
      <c r="J6" s="112"/>
    </row>
    <row r="7" spans="1:12" s="111" customFormat="1" ht="15">
      <c r="A7" s="113">
        <v>2</v>
      </c>
      <c r="B7" s="56">
        <f>'[8]SoP010 to 13 AG'!B7</f>
        <v>45778</v>
      </c>
      <c r="C7" s="57">
        <v>4438</v>
      </c>
      <c r="D7" s="57">
        <v>1104698</v>
      </c>
      <c r="E7" s="57">
        <v>1486683</v>
      </c>
      <c r="F7" s="57">
        <v>7677783</v>
      </c>
      <c r="G7" s="64">
        <f t="shared" ref="G7:G8" si="0">F7/E7</f>
        <v>5.164371288297505</v>
      </c>
      <c r="H7" s="204"/>
      <c r="I7" s="205"/>
      <c r="J7" s="112"/>
    </row>
    <row r="8" spans="1:12" s="111" customFormat="1" ht="15">
      <c r="A8" s="113">
        <v>3</v>
      </c>
      <c r="B8" s="56">
        <f>'[8]SoP010 to 13 AG'!B8</f>
        <v>45809</v>
      </c>
      <c r="C8" s="57">
        <v>3300</v>
      </c>
      <c r="D8" s="57">
        <v>976624</v>
      </c>
      <c r="E8" s="57">
        <v>1491441</v>
      </c>
      <c r="F8" s="57">
        <v>4921499</v>
      </c>
      <c r="G8" s="64">
        <f t="shared" si="0"/>
        <v>3.2998281527730562</v>
      </c>
      <c r="H8" s="204"/>
      <c r="I8" s="205"/>
      <c r="J8" s="112"/>
    </row>
    <row r="9" spans="1:12" s="111" customFormat="1" ht="15.6" thickBot="1">
      <c r="A9" s="161" t="s">
        <v>48</v>
      </c>
      <c r="B9" s="162"/>
      <c r="C9" s="76">
        <f>SUM(C6:C8)</f>
        <v>9362</v>
      </c>
      <c r="D9" s="76">
        <f t="shared" ref="D9:F9" si="1">SUM(D6:D8)</f>
        <v>2952654</v>
      </c>
      <c r="E9" s="76">
        <f t="shared" si="1"/>
        <v>4458599</v>
      </c>
      <c r="F9" s="76">
        <f t="shared" si="1"/>
        <v>15301042</v>
      </c>
      <c r="G9" s="64">
        <f>F9/E9</f>
        <v>3.4318049234748402</v>
      </c>
      <c r="H9" s="204"/>
      <c r="I9" s="205"/>
      <c r="J9" s="112"/>
    </row>
    <row r="10" spans="1:12" s="111" customFormat="1" ht="13.8" thickBot="1">
      <c r="A10" s="114"/>
      <c r="B10" s="197"/>
      <c r="C10" s="206"/>
      <c r="D10" s="206"/>
      <c r="E10" s="207"/>
      <c r="F10" s="204"/>
      <c r="G10" s="204"/>
      <c r="H10" s="204"/>
      <c r="I10" s="204"/>
      <c r="J10" s="112"/>
      <c r="L10" s="115"/>
    </row>
    <row r="11" spans="1:12" s="111" customFormat="1" ht="39" customHeight="1">
      <c r="A11" s="158" t="s">
        <v>192</v>
      </c>
      <c r="B11" s="159"/>
      <c r="C11" s="159"/>
      <c r="D11" s="159"/>
      <c r="E11" s="159"/>
      <c r="F11" s="159"/>
      <c r="G11" s="159"/>
      <c r="H11" s="159"/>
      <c r="I11" s="159"/>
      <c r="J11" s="160"/>
    </row>
    <row r="12" spans="1:12" s="111" customFormat="1" ht="132">
      <c r="A12" s="102" t="s">
        <v>49</v>
      </c>
      <c r="B12" s="103" t="s">
        <v>18</v>
      </c>
      <c r="C12" s="52" t="s">
        <v>168</v>
      </c>
      <c r="D12" s="52" t="s">
        <v>169</v>
      </c>
      <c r="E12" s="52" t="s">
        <v>170</v>
      </c>
      <c r="F12" s="52" t="s">
        <v>171</v>
      </c>
      <c r="G12" s="52" t="s">
        <v>172</v>
      </c>
      <c r="H12" s="104" t="s">
        <v>173</v>
      </c>
      <c r="I12" s="52" t="s">
        <v>174</v>
      </c>
      <c r="J12" s="105" t="s">
        <v>175</v>
      </c>
      <c r="L12" s="115"/>
    </row>
    <row r="13" spans="1:12" s="111" customFormat="1">
      <c r="A13" s="102"/>
      <c r="B13" s="103"/>
      <c r="C13" s="52" t="s">
        <v>176</v>
      </c>
      <c r="D13" s="52" t="s">
        <v>177</v>
      </c>
      <c r="E13" s="52" t="s">
        <v>177</v>
      </c>
      <c r="F13" s="52" t="s">
        <v>176</v>
      </c>
      <c r="G13" s="52" t="s">
        <v>177</v>
      </c>
      <c r="H13" s="52" t="s">
        <v>176</v>
      </c>
      <c r="I13" s="208" t="s">
        <v>177</v>
      </c>
      <c r="J13" s="106" t="s">
        <v>177</v>
      </c>
    </row>
    <row r="14" spans="1:12" s="111" customFormat="1" ht="26.4">
      <c r="A14" s="53">
        <v>1</v>
      </c>
      <c r="B14" s="54">
        <v>2</v>
      </c>
      <c r="C14" s="54">
        <v>3</v>
      </c>
      <c r="D14" s="54">
        <v>4</v>
      </c>
      <c r="E14" s="54" t="s">
        <v>178</v>
      </c>
      <c r="F14" s="54">
        <v>6</v>
      </c>
      <c r="G14" s="54" t="s">
        <v>179</v>
      </c>
      <c r="H14" s="54">
        <v>8</v>
      </c>
      <c r="I14" s="54" t="s">
        <v>180</v>
      </c>
      <c r="J14" s="71" t="s">
        <v>181</v>
      </c>
    </row>
    <row r="15" spans="1:12" s="111" customFormat="1" ht="15">
      <c r="A15" s="113">
        <v>1</v>
      </c>
      <c r="B15" s="56">
        <f>'[8]SoP010 to 13 AG'!B15</f>
        <v>45748</v>
      </c>
      <c r="C15" s="57">
        <f>C6</f>
        <v>1624</v>
      </c>
      <c r="D15" s="59">
        <v>89.929861111111109</v>
      </c>
      <c r="E15" s="60">
        <f>D15/C15</f>
        <v>5.5375530240831965E-2</v>
      </c>
      <c r="F15" s="57">
        <f>D6</f>
        <v>871332</v>
      </c>
      <c r="G15" s="60">
        <f>D15</f>
        <v>89.929861111111109</v>
      </c>
      <c r="H15" s="88">
        <f>E6</f>
        <v>1480475</v>
      </c>
      <c r="I15" s="59">
        <v>102607.99583333335</v>
      </c>
      <c r="J15" s="90">
        <f>I15/H15</f>
        <v>6.9307482958735095E-2</v>
      </c>
    </row>
    <row r="16" spans="1:12" s="111" customFormat="1" ht="15">
      <c r="A16" s="113">
        <v>2</v>
      </c>
      <c r="B16" s="56">
        <f>'[8]SoP010 to 13 AG'!B16</f>
        <v>45778</v>
      </c>
      <c r="C16" s="57">
        <f t="shared" ref="C16:C18" si="2">C7</f>
        <v>4438</v>
      </c>
      <c r="D16" s="59">
        <v>173.6875</v>
      </c>
      <c r="E16" s="60">
        <f t="shared" ref="E16:E18" si="3">D16/C16</f>
        <v>3.9136435331230283E-2</v>
      </c>
      <c r="F16" s="57">
        <f t="shared" ref="F16:F18" si="4">D7</f>
        <v>1104698</v>
      </c>
      <c r="G16" s="60">
        <f t="shared" ref="G16:G18" si="5">D16</f>
        <v>173.6875</v>
      </c>
      <c r="H16" s="88">
        <f t="shared" ref="H16:H18" si="6">E7</f>
        <v>1486683</v>
      </c>
      <c r="I16" s="59">
        <v>212442.51041666666</v>
      </c>
      <c r="J16" s="90">
        <f t="shared" ref="J16:J17" si="7">I16/H16</f>
        <v>0.1428969796632279</v>
      </c>
    </row>
    <row r="17" spans="1:10" s="111" customFormat="1" ht="15">
      <c r="A17" s="113">
        <v>3</v>
      </c>
      <c r="B17" s="56">
        <f>'[8]SoP010 to 13 AG'!B17</f>
        <v>45809</v>
      </c>
      <c r="C17" s="57">
        <f t="shared" si="2"/>
        <v>3300</v>
      </c>
      <c r="D17" s="59">
        <v>137.11736111111111</v>
      </c>
      <c r="E17" s="60">
        <f t="shared" si="3"/>
        <v>4.1550715488215491E-2</v>
      </c>
      <c r="F17" s="57">
        <f t="shared" si="4"/>
        <v>976624</v>
      </c>
      <c r="G17" s="60">
        <f t="shared" si="5"/>
        <v>137.11736111111111</v>
      </c>
      <c r="H17" s="88">
        <f t="shared" si="6"/>
        <v>1491441</v>
      </c>
      <c r="I17" s="59">
        <v>130267.85694444446</v>
      </c>
      <c r="J17" s="90">
        <f t="shared" si="7"/>
        <v>8.7343620662462984E-2</v>
      </c>
    </row>
    <row r="18" spans="1:10" s="111" customFormat="1" ht="15.6" thickBot="1">
      <c r="A18" s="170" t="s">
        <v>48</v>
      </c>
      <c r="B18" s="171"/>
      <c r="C18" s="76">
        <f t="shared" si="2"/>
        <v>9362</v>
      </c>
      <c r="D18" s="91">
        <f>SUM(D15:D17)</f>
        <v>400.73472222222222</v>
      </c>
      <c r="E18" s="92">
        <f t="shared" si="3"/>
        <v>4.2804392461249972E-2</v>
      </c>
      <c r="F18" s="76">
        <f t="shared" si="4"/>
        <v>2952654</v>
      </c>
      <c r="G18" s="92">
        <f t="shared" si="5"/>
        <v>400.73472222222222</v>
      </c>
      <c r="H18" s="93">
        <f t="shared" si="6"/>
        <v>4458599</v>
      </c>
      <c r="I18" s="91">
        <f>SUM(I15:I17)</f>
        <v>445318.36319444445</v>
      </c>
      <c r="J18" s="94">
        <f>I18/H18</f>
        <v>9.9878541038215016E-2</v>
      </c>
    </row>
    <row r="19" spans="1:10" s="111" customFormat="1" ht="15.6" thickBot="1">
      <c r="A19" s="114"/>
      <c r="B19" s="209"/>
      <c r="C19" s="201"/>
      <c r="D19" s="201"/>
      <c r="E19" s="201"/>
      <c r="F19" s="202"/>
      <c r="G19" s="204"/>
      <c r="H19" s="204"/>
      <c r="I19" s="204"/>
      <c r="J19" s="112"/>
    </row>
    <row r="20" spans="1:10" s="111" customFormat="1" ht="38.25" customHeight="1">
      <c r="A20" s="158" t="s">
        <v>193</v>
      </c>
      <c r="B20" s="159"/>
      <c r="C20" s="159"/>
      <c r="D20" s="159"/>
      <c r="E20" s="159"/>
      <c r="F20" s="159"/>
      <c r="G20" s="159"/>
      <c r="H20" s="160"/>
      <c r="I20" s="204"/>
      <c r="J20" s="112"/>
    </row>
    <row r="21" spans="1:10" s="111" customFormat="1" ht="118.8">
      <c r="A21" s="102" t="s">
        <v>49</v>
      </c>
      <c r="B21" s="103" t="s">
        <v>18</v>
      </c>
      <c r="C21" s="52" t="s">
        <v>182</v>
      </c>
      <c r="D21" s="52" t="s">
        <v>183</v>
      </c>
      <c r="E21" s="52" t="s">
        <v>184</v>
      </c>
      <c r="F21" s="52" t="s">
        <v>173</v>
      </c>
      <c r="G21" s="52" t="s">
        <v>185</v>
      </c>
      <c r="H21" s="62" t="s">
        <v>186</v>
      </c>
      <c r="I21" s="204"/>
      <c r="J21" s="112"/>
    </row>
    <row r="22" spans="1:10" s="111" customFormat="1" ht="17.25" customHeight="1">
      <c r="A22" s="53">
        <v>1</v>
      </c>
      <c r="B22" s="54">
        <v>2</v>
      </c>
      <c r="C22" s="54">
        <v>3</v>
      </c>
      <c r="D22" s="54">
        <v>4</v>
      </c>
      <c r="E22" s="54" t="s">
        <v>50</v>
      </c>
      <c r="F22" s="54">
        <v>6</v>
      </c>
      <c r="G22" s="54" t="s">
        <v>187</v>
      </c>
      <c r="H22" s="63" t="s">
        <v>73</v>
      </c>
      <c r="I22" s="204"/>
      <c r="J22" s="112"/>
    </row>
    <row r="23" spans="1:10" s="111" customFormat="1" ht="15">
      <c r="A23" s="113">
        <v>1</v>
      </c>
      <c r="B23" s="56">
        <f>'[8]SoP010 to 13 AG'!B23</f>
        <v>45748</v>
      </c>
      <c r="C23" s="57">
        <v>2196</v>
      </c>
      <c r="D23" s="57">
        <v>1000619</v>
      </c>
      <c r="E23" s="57">
        <f>C23*D23</f>
        <v>2197359324</v>
      </c>
      <c r="F23" s="57">
        <f>E6</f>
        <v>1480475</v>
      </c>
      <c r="G23" s="57">
        <v>3677428</v>
      </c>
      <c r="H23" s="64">
        <f>G23/F23</f>
        <v>2.4839514345058173</v>
      </c>
      <c r="I23" s="204"/>
      <c r="J23" s="112"/>
    </row>
    <row r="24" spans="1:10" s="111" customFormat="1" ht="15">
      <c r="A24" s="113">
        <v>2</v>
      </c>
      <c r="B24" s="56">
        <f>'[8]SoP010 to 13 AG'!B24</f>
        <v>45778</v>
      </c>
      <c r="C24" s="57">
        <v>3671</v>
      </c>
      <c r="D24" s="57">
        <v>1195545</v>
      </c>
      <c r="E24" s="57">
        <f t="shared" ref="E24:E26" si="8">C24*D24</f>
        <v>4388845695</v>
      </c>
      <c r="F24" s="57">
        <f t="shared" ref="F24:F26" si="9">E7</f>
        <v>1486683</v>
      </c>
      <c r="G24" s="57">
        <v>7444469</v>
      </c>
      <c r="H24" s="64">
        <f t="shared" ref="H24:H26" si="10">G24/F24</f>
        <v>5.007435344320208</v>
      </c>
      <c r="I24" s="204"/>
      <c r="J24" s="112"/>
    </row>
    <row r="25" spans="1:10" s="111" customFormat="1" ht="15">
      <c r="A25" s="113">
        <v>3</v>
      </c>
      <c r="B25" s="56">
        <f>'[8]SoP010 to 13 AG'!B25</f>
        <v>45809</v>
      </c>
      <c r="C25" s="57">
        <v>3324</v>
      </c>
      <c r="D25" s="57">
        <v>2147696</v>
      </c>
      <c r="E25" s="57">
        <f t="shared" si="8"/>
        <v>7138941504</v>
      </c>
      <c r="F25" s="57">
        <f t="shared" si="9"/>
        <v>1491441</v>
      </c>
      <c r="G25" s="57">
        <v>5712561</v>
      </c>
      <c r="H25" s="64">
        <f t="shared" si="10"/>
        <v>3.8302292883191491</v>
      </c>
      <c r="I25" s="204"/>
      <c r="J25" s="112"/>
    </row>
    <row r="26" spans="1:10" ht="15.6" thickBot="1">
      <c r="A26" s="170" t="s">
        <v>48</v>
      </c>
      <c r="B26" s="171"/>
      <c r="C26" s="76">
        <f>SUM(C23:C25)</f>
        <v>9191</v>
      </c>
      <c r="D26" s="76">
        <f>SUM(D23:D25)</f>
        <v>4343860</v>
      </c>
      <c r="E26" s="76">
        <f t="shared" si="8"/>
        <v>39924417260</v>
      </c>
      <c r="F26" s="76">
        <f t="shared" si="9"/>
        <v>4458599</v>
      </c>
      <c r="G26" s="76">
        <f>SUM(G23:G25)</f>
        <v>16834458</v>
      </c>
      <c r="H26" s="64">
        <f t="shared" si="10"/>
        <v>3.7757282052052674</v>
      </c>
      <c r="I26" s="203"/>
      <c r="J26" s="72"/>
    </row>
    <row r="27" spans="1:10" ht="13.8" thickBot="1">
      <c r="A27" s="73"/>
      <c r="B27" s="203"/>
      <c r="C27" s="203"/>
      <c r="D27" s="203"/>
      <c r="E27" s="203"/>
      <c r="F27" s="203"/>
      <c r="G27" s="203"/>
      <c r="H27" s="203"/>
      <c r="I27" s="203"/>
      <c r="J27" s="72"/>
    </row>
    <row r="28" spans="1:10" ht="37.950000000000003" customHeight="1">
      <c r="A28" s="149" t="s">
        <v>204</v>
      </c>
      <c r="B28" s="150"/>
      <c r="C28" s="150"/>
      <c r="D28" s="150"/>
      <c r="E28" s="150"/>
      <c r="F28" s="151"/>
      <c r="G28" s="203"/>
      <c r="H28" s="203"/>
      <c r="I28" s="203"/>
      <c r="J28" s="72"/>
    </row>
    <row r="29" spans="1:10" ht="105.6">
      <c r="A29" s="102" t="s">
        <v>49</v>
      </c>
      <c r="B29" s="103" t="s">
        <v>18</v>
      </c>
      <c r="C29" s="52" t="s">
        <v>197</v>
      </c>
      <c r="D29" s="52" t="s">
        <v>198</v>
      </c>
      <c r="E29" s="52" t="s">
        <v>199</v>
      </c>
      <c r="F29" s="62" t="s">
        <v>200</v>
      </c>
      <c r="G29" s="203"/>
      <c r="H29" s="203"/>
      <c r="I29" s="203"/>
      <c r="J29" s="72"/>
    </row>
    <row r="30" spans="1:10" ht="26.4">
      <c r="A30" s="102">
        <v>1</v>
      </c>
      <c r="B30" s="103">
        <v>2</v>
      </c>
      <c r="C30" s="52">
        <v>3</v>
      </c>
      <c r="D30" s="52">
        <v>4</v>
      </c>
      <c r="E30" s="52">
        <v>5</v>
      </c>
      <c r="F30" s="62" t="s">
        <v>202</v>
      </c>
      <c r="G30" s="203"/>
      <c r="H30" s="203"/>
      <c r="I30" s="203"/>
      <c r="J30" s="72"/>
    </row>
    <row r="31" spans="1:10" ht="15">
      <c r="A31" s="109">
        <v>1</v>
      </c>
      <c r="B31" s="56">
        <f>'[8]SoP010 to 13 AG'!B31</f>
        <v>45748</v>
      </c>
      <c r="C31" s="57">
        <f>C6</f>
        <v>1624</v>
      </c>
      <c r="D31" s="59">
        <f>D15</f>
        <v>89.929861111111109</v>
      </c>
      <c r="E31" s="57">
        <f>F15</f>
        <v>871332</v>
      </c>
      <c r="F31" s="90">
        <v>3.7978205256326746E-2</v>
      </c>
      <c r="G31" s="203"/>
      <c r="H31" s="203"/>
      <c r="I31" s="203"/>
      <c r="J31" s="72"/>
    </row>
    <row r="32" spans="1:10" ht="15">
      <c r="A32" s="109">
        <v>2</v>
      </c>
      <c r="B32" s="56">
        <f>'[8]SoP010 to 13 AG'!B32</f>
        <v>45778</v>
      </c>
      <c r="C32" s="57">
        <f t="shared" ref="C32:C34" si="11">C7</f>
        <v>4438</v>
      </c>
      <c r="D32" s="59">
        <f t="shared" ref="D32:D34" si="12">D16</f>
        <v>173.6875</v>
      </c>
      <c r="E32" s="57">
        <f t="shared" ref="E32:E34" si="13">F16</f>
        <v>1104698</v>
      </c>
      <c r="F32" s="90">
        <v>2.7669772695668352E-2</v>
      </c>
      <c r="G32" s="203"/>
      <c r="H32" s="203"/>
      <c r="I32" s="203"/>
      <c r="J32" s="72"/>
    </row>
    <row r="33" spans="1:10" ht="15">
      <c r="A33" s="109">
        <v>3</v>
      </c>
      <c r="B33" s="56">
        <f>'[8]SoP010 to 13 AG'!B33</f>
        <v>45809</v>
      </c>
      <c r="C33" s="57">
        <f t="shared" si="11"/>
        <v>3300</v>
      </c>
      <c r="D33" s="59">
        <f t="shared" si="12"/>
        <v>137.11736111111111</v>
      </c>
      <c r="E33" s="57">
        <f t="shared" si="13"/>
        <v>976624</v>
      </c>
      <c r="F33" s="90">
        <v>2.6469142215500698E-2</v>
      </c>
      <c r="G33" s="203"/>
      <c r="H33" s="203"/>
      <c r="I33" s="203"/>
      <c r="J33" s="72"/>
    </row>
    <row r="34" spans="1:10" ht="15.6" thickBot="1">
      <c r="A34" s="154" t="s">
        <v>48</v>
      </c>
      <c r="B34" s="155"/>
      <c r="C34" s="76">
        <f t="shared" si="11"/>
        <v>9362</v>
      </c>
      <c r="D34" s="91">
        <f t="shared" si="12"/>
        <v>400.73472222222222</v>
      </c>
      <c r="E34" s="76">
        <f t="shared" si="13"/>
        <v>2952654</v>
      </c>
      <c r="F34" s="94">
        <f>J18/G9</f>
        <v>2.9103793270709569E-2</v>
      </c>
      <c r="G34" s="74"/>
      <c r="H34" s="74"/>
      <c r="I34" s="74"/>
      <c r="J34" s="75"/>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SheetLayoutView="100" workbookViewId="0">
      <selection activeCell="K4" sqref="K4"/>
    </sheetView>
  </sheetViews>
  <sheetFormatPr defaultColWidth="9.109375" defaultRowHeight="13.2"/>
  <cols>
    <col min="1" max="1" width="6.109375" style="50" customWidth="1"/>
    <col min="2" max="2" width="8.88671875" style="50" customWidth="1"/>
    <col min="3" max="3" width="14.33203125" style="50" customWidth="1"/>
    <col min="4" max="4" width="14.88671875" style="50" customWidth="1"/>
    <col min="5" max="5" width="17.33203125" style="50" customWidth="1"/>
    <col min="6" max="6" width="12.88671875" style="50" customWidth="1"/>
    <col min="7" max="7" width="14.77734375" style="50" customWidth="1"/>
    <col min="8" max="8" width="17.44140625" style="50" customWidth="1"/>
    <col min="9" max="9" width="15.109375" style="50" customWidth="1"/>
    <col min="10" max="10" width="9.109375" style="50"/>
    <col min="11" max="11" width="10.88671875" style="50" bestFit="1" customWidth="1"/>
    <col min="12" max="12" width="9.109375" style="50"/>
    <col min="13" max="13" width="13.44140625" style="50" customWidth="1"/>
    <col min="14" max="14" width="12.33203125" style="50" customWidth="1"/>
    <col min="15" max="15" width="11.88671875" style="50" bestFit="1" customWidth="1"/>
    <col min="16" max="16384" width="9.109375" style="50"/>
  </cols>
  <sheetData>
    <row r="1" spans="1:10" ht="48" customHeight="1">
      <c r="A1" s="163" t="s">
        <v>87</v>
      </c>
      <c r="B1" s="164"/>
      <c r="C1" s="164"/>
      <c r="D1" s="164"/>
      <c r="E1" s="164"/>
      <c r="F1" s="164"/>
      <c r="G1" s="164"/>
      <c r="H1" s="164"/>
      <c r="I1" s="164"/>
      <c r="J1" s="165"/>
    </row>
    <row r="2" spans="1:10" ht="27.6" customHeight="1" thickBot="1">
      <c r="A2" s="166" t="s">
        <v>298</v>
      </c>
      <c r="B2" s="167"/>
      <c r="C2" s="167"/>
      <c r="D2" s="167"/>
      <c r="E2" s="167"/>
      <c r="F2" s="167"/>
      <c r="G2" s="167"/>
      <c r="H2" s="168"/>
      <c r="I2" s="168"/>
      <c r="J2" s="169"/>
    </row>
    <row r="3" spans="1:10" s="111" customFormat="1" ht="29.4" customHeight="1">
      <c r="A3" s="149" t="s">
        <v>194</v>
      </c>
      <c r="B3" s="150"/>
      <c r="C3" s="150"/>
      <c r="D3" s="150"/>
      <c r="E3" s="150"/>
      <c r="F3" s="150"/>
      <c r="G3" s="151"/>
      <c r="H3" s="194"/>
      <c r="I3" s="194"/>
      <c r="J3" s="97"/>
    </row>
    <row r="4" spans="1:10" s="111" customFormat="1" ht="145.19999999999999">
      <c r="A4" s="102" t="s">
        <v>49</v>
      </c>
      <c r="B4" s="103" t="s">
        <v>18</v>
      </c>
      <c r="C4" s="52" t="s">
        <v>162</v>
      </c>
      <c r="D4" s="52" t="s">
        <v>165</v>
      </c>
      <c r="E4" s="52" t="s">
        <v>163</v>
      </c>
      <c r="F4" s="52" t="s">
        <v>291</v>
      </c>
      <c r="G4" s="62" t="s">
        <v>164</v>
      </c>
      <c r="H4" s="204"/>
      <c r="I4" s="204"/>
      <c r="J4" s="112"/>
    </row>
    <row r="5" spans="1:10" s="111" customFormat="1">
      <c r="A5" s="53">
        <v>1</v>
      </c>
      <c r="B5" s="54">
        <v>2</v>
      </c>
      <c r="C5" s="54">
        <v>3</v>
      </c>
      <c r="D5" s="54">
        <v>4</v>
      </c>
      <c r="E5" s="54">
        <v>5</v>
      </c>
      <c r="F5" s="54" t="s">
        <v>166</v>
      </c>
      <c r="G5" s="71" t="s">
        <v>167</v>
      </c>
      <c r="H5" s="204"/>
      <c r="I5" s="204"/>
      <c r="J5" s="112"/>
    </row>
    <row r="6" spans="1:10" s="111" customFormat="1" ht="15">
      <c r="A6" s="113">
        <v>1</v>
      </c>
      <c r="B6" s="56">
        <f>'[8]SoP010 to 13 AG'!B6</f>
        <v>45748</v>
      </c>
      <c r="C6" s="57">
        <v>33303</v>
      </c>
      <c r="D6" s="57">
        <v>3088578</v>
      </c>
      <c r="E6" s="57">
        <v>4404500</v>
      </c>
      <c r="F6" s="57">
        <v>16757029</v>
      </c>
      <c r="G6" s="64">
        <f>F6/E6</f>
        <v>3.8045246906572823</v>
      </c>
      <c r="H6" s="204"/>
      <c r="I6" s="205"/>
      <c r="J6" s="112"/>
    </row>
    <row r="7" spans="1:10" s="111" customFormat="1" ht="15">
      <c r="A7" s="113">
        <v>2</v>
      </c>
      <c r="B7" s="56">
        <f>'[8]SoP010 to 13 AG'!B7</f>
        <v>45778</v>
      </c>
      <c r="C7" s="57">
        <v>70306</v>
      </c>
      <c r="D7" s="57">
        <v>3879077</v>
      </c>
      <c r="E7" s="57">
        <v>4418002</v>
      </c>
      <c r="F7" s="57">
        <v>44395186</v>
      </c>
      <c r="G7" s="64">
        <f t="shared" ref="G7:G9" si="0">F7/E7</f>
        <v>10.048702105612447</v>
      </c>
      <c r="H7" s="204"/>
      <c r="I7" s="205"/>
      <c r="J7" s="112"/>
    </row>
    <row r="8" spans="1:10" s="111" customFormat="1" ht="15">
      <c r="A8" s="113">
        <v>3</v>
      </c>
      <c r="B8" s="56">
        <f>'[8]SoP010 to 13 AG'!B8</f>
        <v>45809</v>
      </c>
      <c r="C8" s="57">
        <v>61716</v>
      </c>
      <c r="D8" s="57">
        <v>3685019</v>
      </c>
      <c r="E8" s="57">
        <v>4439751</v>
      </c>
      <c r="F8" s="57">
        <v>35369473</v>
      </c>
      <c r="G8" s="64">
        <f t="shared" si="0"/>
        <v>7.9665442949390632</v>
      </c>
      <c r="H8" s="204"/>
      <c r="I8" s="205"/>
      <c r="J8" s="112"/>
    </row>
    <row r="9" spans="1:10" s="111" customFormat="1" ht="15.6" thickBot="1">
      <c r="A9" s="161" t="s">
        <v>48</v>
      </c>
      <c r="B9" s="162"/>
      <c r="C9" s="76">
        <f>SUM(C6:C8)</f>
        <v>165325</v>
      </c>
      <c r="D9" s="76">
        <f>SUM(D6:D8)</f>
        <v>10652674</v>
      </c>
      <c r="E9" s="76">
        <f>SUM(E6:E8)</f>
        <v>13262253</v>
      </c>
      <c r="F9" s="76">
        <f>SUM(F6:F8)</f>
        <v>96521688</v>
      </c>
      <c r="G9" s="64">
        <f t="shared" si="0"/>
        <v>7.2779254022676234</v>
      </c>
      <c r="H9" s="204"/>
      <c r="I9" s="205"/>
      <c r="J9" s="112"/>
    </row>
    <row r="10" spans="1:10" s="111" customFormat="1" ht="13.8" thickBot="1">
      <c r="A10" s="114"/>
      <c r="B10" s="197"/>
      <c r="C10" s="206"/>
      <c r="D10" s="206"/>
      <c r="E10" s="207"/>
      <c r="F10" s="204"/>
      <c r="G10" s="204"/>
      <c r="H10" s="204"/>
      <c r="I10" s="204"/>
      <c r="J10" s="112"/>
    </row>
    <row r="11" spans="1:10" s="111" customFormat="1" ht="18" customHeight="1">
      <c r="A11" s="158" t="s">
        <v>195</v>
      </c>
      <c r="B11" s="159"/>
      <c r="C11" s="159"/>
      <c r="D11" s="159"/>
      <c r="E11" s="159"/>
      <c r="F11" s="159"/>
      <c r="G11" s="159"/>
      <c r="H11" s="159"/>
      <c r="I11" s="159"/>
      <c r="J11" s="160"/>
    </row>
    <row r="12" spans="1:10" s="111" customFormat="1" ht="132">
      <c r="A12" s="102" t="s">
        <v>49</v>
      </c>
      <c r="B12" s="103" t="s">
        <v>18</v>
      </c>
      <c r="C12" s="52" t="s">
        <v>168</v>
      </c>
      <c r="D12" s="52" t="s">
        <v>169</v>
      </c>
      <c r="E12" s="52" t="s">
        <v>170</v>
      </c>
      <c r="F12" s="52" t="s">
        <v>171</v>
      </c>
      <c r="G12" s="52" t="s">
        <v>172</v>
      </c>
      <c r="H12" s="104" t="s">
        <v>173</v>
      </c>
      <c r="I12" s="52" t="s">
        <v>174</v>
      </c>
      <c r="J12" s="105" t="s">
        <v>175</v>
      </c>
    </row>
    <row r="13" spans="1:10" s="111" customFormat="1">
      <c r="A13" s="102"/>
      <c r="B13" s="103"/>
      <c r="C13" s="52" t="s">
        <v>176</v>
      </c>
      <c r="D13" s="52" t="s">
        <v>177</v>
      </c>
      <c r="E13" s="52" t="s">
        <v>177</v>
      </c>
      <c r="F13" s="52" t="s">
        <v>176</v>
      </c>
      <c r="G13" s="52" t="s">
        <v>177</v>
      </c>
      <c r="H13" s="52" t="s">
        <v>176</v>
      </c>
      <c r="I13" s="208" t="s">
        <v>177</v>
      </c>
      <c r="J13" s="106" t="s">
        <v>177</v>
      </c>
    </row>
    <row r="14" spans="1:10" s="111" customFormat="1" ht="26.4">
      <c r="A14" s="53">
        <v>1</v>
      </c>
      <c r="B14" s="54">
        <v>2</v>
      </c>
      <c r="C14" s="54">
        <v>3</v>
      </c>
      <c r="D14" s="54">
        <v>4</v>
      </c>
      <c r="E14" s="54" t="s">
        <v>178</v>
      </c>
      <c r="F14" s="54">
        <v>6</v>
      </c>
      <c r="G14" s="54" t="s">
        <v>179</v>
      </c>
      <c r="H14" s="54">
        <v>8</v>
      </c>
      <c r="I14" s="54" t="s">
        <v>180</v>
      </c>
      <c r="J14" s="71" t="s">
        <v>181</v>
      </c>
    </row>
    <row r="15" spans="1:10" s="111" customFormat="1" ht="15">
      <c r="A15" s="113">
        <v>1</v>
      </c>
      <c r="B15" s="56">
        <f>'[8]SoP010 to 13 AG'!B15</f>
        <v>45748</v>
      </c>
      <c r="C15" s="57">
        <f>C6</f>
        <v>33303</v>
      </c>
      <c r="D15" s="59">
        <v>1543.1479166666668</v>
      </c>
      <c r="E15" s="60">
        <f>D15/C15</f>
        <v>4.6336603809466616E-2</v>
      </c>
      <c r="F15" s="57">
        <f>D6</f>
        <v>3088578</v>
      </c>
      <c r="G15" s="60">
        <f>D15</f>
        <v>1543.1479166666668</v>
      </c>
      <c r="H15" s="88">
        <f>E6</f>
        <v>4404500</v>
      </c>
      <c r="I15" s="59">
        <v>669293.13680555555</v>
      </c>
      <c r="J15" s="90">
        <f>I15/H15</f>
        <v>0.15195666631979921</v>
      </c>
    </row>
    <row r="16" spans="1:10" s="111" customFormat="1" ht="15">
      <c r="A16" s="113">
        <v>2</v>
      </c>
      <c r="B16" s="56">
        <f>'[8]SoP010 to 13 AG'!B16</f>
        <v>45778</v>
      </c>
      <c r="C16" s="57">
        <f t="shared" ref="C16:C18" si="1">C7</f>
        <v>70306</v>
      </c>
      <c r="D16" s="59">
        <v>3431.072222222223</v>
      </c>
      <c r="E16" s="60">
        <f>D16/C16</f>
        <v>4.8801983077151639E-2</v>
      </c>
      <c r="F16" s="57">
        <f t="shared" ref="F16:F18" si="2">D7</f>
        <v>3879077</v>
      </c>
      <c r="G16" s="60">
        <f>D16</f>
        <v>3431.072222222223</v>
      </c>
      <c r="H16" s="88">
        <f t="shared" ref="H16:H18" si="3">E7</f>
        <v>4418002</v>
      </c>
      <c r="I16" s="59">
        <v>1663229.5951388886</v>
      </c>
      <c r="J16" s="90">
        <f t="shared" ref="J16:J18" si="4">I16/H16</f>
        <v>0.37646646496286978</v>
      </c>
    </row>
    <row r="17" spans="1:10" s="111" customFormat="1" ht="15">
      <c r="A17" s="113">
        <v>3</v>
      </c>
      <c r="B17" s="56">
        <f>'[8]SoP010 to 13 AG'!B17</f>
        <v>45809</v>
      </c>
      <c r="C17" s="57">
        <f t="shared" si="1"/>
        <v>61716</v>
      </c>
      <c r="D17" s="59">
        <v>2469.3215277777776</v>
      </c>
      <c r="E17" s="60">
        <f t="shared" ref="E17:E18" si="5">D17/C17</f>
        <v>4.0011042967427857E-2</v>
      </c>
      <c r="F17" s="57">
        <f t="shared" si="2"/>
        <v>3685019</v>
      </c>
      <c r="G17" s="60">
        <f t="shared" ref="G17:G18" si="6">D17</f>
        <v>2469.3215277777776</v>
      </c>
      <c r="H17" s="88">
        <f t="shared" si="3"/>
        <v>4439751</v>
      </c>
      <c r="I17" s="59">
        <v>1175156.1118055554</v>
      </c>
      <c r="J17" s="90">
        <f t="shared" si="4"/>
        <v>0.26468964403759476</v>
      </c>
    </row>
    <row r="18" spans="1:10" s="111" customFormat="1" ht="15.6" thickBot="1">
      <c r="A18" s="161" t="s">
        <v>48</v>
      </c>
      <c r="B18" s="162"/>
      <c r="C18" s="76">
        <f t="shared" si="1"/>
        <v>165325</v>
      </c>
      <c r="D18" s="91">
        <f>SUM(D15:D17)</f>
        <v>7443.5416666666679</v>
      </c>
      <c r="E18" s="92">
        <f t="shared" si="5"/>
        <v>4.5023690710217258E-2</v>
      </c>
      <c r="F18" s="76">
        <f t="shared" si="2"/>
        <v>10652674</v>
      </c>
      <c r="G18" s="92">
        <f t="shared" si="6"/>
        <v>7443.5416666666679</v>
      </c>
      <c r="H18" s="93">
        <f t="shared" si="3"/>
        <v>13262253</v>
      </c>
      <c r="I18" s="91">
        <f>SUM(I15:I17)</f>
        <v>3507678.8437499995</v>
      </c>
      <c r="J18" s="90">
        <f t="shared" si="4"/>
        <v>0.26448589419535273</v>
      </c>
    </row>
    <row r="19" spans="1:10" s="111" customFormat="1" ht="15.6" thickBot="1">
      <c r="A19" s="114"/>
      <c r="B19" s="209"/>
      <c r="C19" s="201"/>
      <c r="D19" s="201"/>
      <c r="E19" s="201"/>
      <c r="F19" s="202"/>
      <c r="G19" s="204"/>
      <c r="H19" s="204"/>
      <c r="I19" s="95"/>
      <c r="J19" s="116"/>
    </row>
    <row r="20" spans="1:10" s="111" customFormat="1" ht="38.25" customHeight="1">
      <c r="A20" s="158" t="s">
        <v>196</v>
      </c>
      <c r="B20" s="159"/>
      <c r="C20" s="159"/>
      <c r="D20" s="159"/>
      <c r="E20" s="159"/>
      <c r="F20" s="159"/>
      <c r="G20" s="159"/>
      <c r="H20" s="160"/>
      <c r="I20" s="212"/>
      <c r="J20" s="112"/>
    </row>
    <row r="21" spans="1:10" s="111" customFormat="1" ht="118.8">
      <c r="A21" s="102" t="s">
        <v>49</v>
      </c>
      <c r="B21" s="103" t="s">
        <v>18</v>
      </c>
      <c r="C21" s="52" t="s">
        <v>182</v>
      </c>
      <c r="D21" s="52" t="s">
        <v>183</v>
      </c>
      <c r="E21" s="52" t="s">
        <v>184</v>
      </c>
      <c r="F21" s="52" t="s">
        <v>173</v>
      </c>
      <c r="G21" s="52" t="s">
        <v>185</v>
      </c>
      <c r="H21" s="62" t="s">
        <v>186</v>
      </c>
      <c r="I21" s="204"/>
      <c r="J21" s="112"/>
    </row>
    <row r="22" spans="1:10" s="111" customFormat="1" ht="17.25" customHeight="1">
      <c r="A22" s="53">
        <v>1</v>
      </c>
      <c r="B22" s="54">
        <v>2</v>
      </c>
      <c r="C22" s="54">
        <v>3</v>
      </c>
      <c r="D22" s="54">
        <v>4</v>
      </c>
      <c r="E22" s="54" t="s">
        <v>50</v>
      </c>
      <c r="F22" s="54">
        <v>6</v>
      </c>
      <c r="G22" s="54" t="s">
        <v>187</v>
      </c>
      <c r="H22" s="63" t="s">
        <v>73</v>
      </c>
      <c r="I22" s="204"/>
      <c r="J22" s="112"/>
    </row>
    <row r="23" spans="1:10" s="111" customFormat="1" ht="15">
      <c r="A23" s="113">
        <v>1</v>
      </c>
      <c r="B23" s="56">
        <f>'[8]SoP010 to 13 AG'!B23</f>
        <v>45748</v>
      </c>
      <c r="C23" s="57">
        <v>48505</v>
      </c>
      <c r="D23" s="57">
        <v>3690757</v>
      </c>
      <c r="E23" s="57">
        <f>C23*D23</f>
        <v>179020168285</v>
      </c>
      <c r="F23" s="57">
        <f>E6</f>
        <v>4404500</v>
      </c>
      <c r="G23" s="57">
        <v>29720731</v>
      </c>
      <c r="H23" s="64">
        <f>G23/F23</f>
        <v>6.7478104211601773</v>
      </c>
      <c r="I23" s="204"/>
      <c r="J23" s="112"/>
    </row>
    <row r="24" spans="1:10" s="111" customFormat="1" ht="15">
      <c r="A24" s="113">
        <v>2</v>
      </c>
      <c r="B24" s="56">
        <f>'[8]SoP010 to 13 AG'!B24</f>
        <v>45778</v>
      </c>
      <c r="C24" s="57">
        <v>70958.399999999994</v>
      </c>
      <c r="D24" s="57">
        <v>3988205</v>
      </c>
      <c r="E24" s="57">
        <f t="shared" ref="E24:E26" si="7">C24*D24</f>
        <v>282996645672</v>
      </c>
      <c r="F24" s="57">
        <f t="shared" ref="F24:F26" si="8">E7</f>
        <v>4418002</v>
      </c>
      <c r="G24" s="57">
        <v>51331868.799999997</v>
      </c>
      <c r="H24" s="64">
        <f t="shared" ref="H24:H26" si="9">G24/F24</f>
        <v>11.618797094252107</v>
      </c>
      <c r="I24" s="204"/>
      <c r="J24" s="112"/>
    </row>
    <row r="25" spans="1:10" s="111" customFormat="1" ht="15">
      <c r="A25" s="113">
        <v>3</v>
      </c>
      <c r="B25" s="56">
        <f>'[8]SoP010 to 13 AG'!B25</f>
        <v>45809</v>
      </c>
      <c r="C25" s="57">
        <v>71131.45</v>
      </c>
      <c r="D25" s="57">
        <v>4960989</v>
      </c>
      <c r="E25" s="57">
        <f t="shared" si="7"/>
        <v>352882341004.04999</v>
      </c>
      <c r="F25" s="57">
        <f t="shared" si="8"/>
        <v>4439751</v>
      </c>
      <c r="G25" s="57">
        <v>48727697.100000001</v>
      </c>
      <c r="H25" s="64">
        <f t="shared" si="9"/>
        <v>10.975322061980503</v>
      </c>
      <c r="I25" s="204"/>
      <c r="J25" s="112"/>
    </row>
    <row r="26" spans="1:10" s="111" customFormat="1" ht="15.6" thickBot="1">
      <c r="A26" s="161" t="s">
        <v>48</v>
      </c>
      <c r="B26" s="162"/>
      <c r="C26" s="76">
        <f>SUM(C23:C25)</f>
        <v>190594.84999999998</v>
      </c>
      <c r="D26" s="76">
        <f>SUM(D23:D25)</f>
        <v>12639951</v>
      </c>
      <c r="E26" s="76">
        <f t="shared" si="7"/>
        <v>2409109564852.3496</v>
      </c>
      <c r="F26" s="76">
        <f t="shared" si="8"/>
        <v>13262253</v>
      </c>
      <c r="G26" s="76">
        <f>SUM(G23:G25)</f>
        <v>129780296.90000001</v>
      </c>
      <c r="H26" s="64">
        <f t="shared" si="9"/>
        <v>9.7856900256690924</v>
      </c>
      <c r="I26" s="204"/>
      <c r="J26" s="112"/>
    </row>
    <row r="27" spans="1:10" ht="13.8" thickBot="1">
      <c r="A27" s="73"/>
      <c r="B27" s="203"/>
      <c r="C27" s="203"/>
      <c r="D27" s="203"/>
      <c r="E27" s="203"/>
      <c r="F27" s="203"/>
      <c r="G27" s="203"/>
      <c r="H27" s="203"/>
      <c r="I27" s="203"/>
      <c r="J27" s="72"/>
    </row>
    <row r="28" spans="1:10" ht="40.200000000000003" customHeight="1">
      <c r="A28" s="149" t="s">
        <v>205</v>
      </c>
      <c r="B28" s="150"/>
      <c r="C28" s="150"/>
      <c r="D28" s="150"/>
      <c r="E28" s="150"/>
      <c r="F28" s="151"/>
      <c r="G28" s="203"/>
      <c r="H28" s="203"/>
      <c r="I28" s="203"/>
      <c r="J28" s="72"/>
    </row>
    <row r="29" spans="1:10" ht="105.6">
      <c r="A29" s="102" t="s">
        <v>49</v>
      </c>
      <c r="B29" s="103" t="s">
        <v>18</v>
      </c>
      <c r="C29" s="52" t="s">
        <v>197</v>
      </c>
      <c r="D29" s="52" t="s">
        <v>198</v>
      </c>
      <c r="E29" s="52" t="s">
        <v>199</v>
      </c>
      <c r="F29" s="62" t="s">
        <v>200</v>
      </c>
      <c r="G29" s="203"/>
      <c r="H29" s="203"/>
      <c r="I29" s="203"/>
      <c r="J29" s="72"/>
    </row>
    <row r="30" spans="1:10" ht="26.4">
      <c r="A30" s="102">
        <v>1</v>
      </c>
      <c r="B30" s="103">
        <v>2</v>
      </c>
      <c r="C30" s="52">
        <v>3</v>
      </c>
      <c r="D30" s="52">
        <v>4</v>
      </c>
      <c r="E30" s="52">
        <v>5</v>
      </c>
      <c r="F30" s="62" t="s">
        <v>202</v>
      </c>
      <c r="G30" s="203"/>
      <c r="H30" s="203"/>
      <c r="I30" s="203"/>
      <c r="J30" s="72"/>
    </row>
    <row r="31" spans="1:10" ht="15">
      <c r="A31" s="109">
        <v>1</v>
      </c>
      <c r="B31" s="56">
        <f>'[8]SoP010 to 13 AG'!B31</f>
        <v>45748</v>
      </c>
      <c r="C31" s="57">
        <f>C6</f>
        <v>33303</v>
      </c>
      <c r="D31" s="59">
        <f>D15</f>
        <v>1543.1479166666668</v>
      </c>
      <c r="E31" s="57">
        <f>F15</f>
        <v>3088578</v>
      </c>
      <c r="F31" s="90">
        <v>3.9941038283430527E-2</v>
      </c>
      <c r="G31" s="203"/>
      <c r="H31" s="203"/>
      <c r="I31" s="203"/>
      <c r="J31" s="72"/>
    </row>
    <row r="32" spans="1:10" ht="15">
      <c r="A32" s="109">
        <v>2</v>
      </c>
      <c r="B32" s="56">
        <f>'[8]SoP010 to 13 AG'!B32</f>
        <v>45778</v>
      </c>
      <c r="C32" s="57">
        <f t="shared" ref="C32:C34" si="10">C7</f>
        <v>70306</v>
      </c>
      <c r="D32" s="59">
        <f>D16</f>
        <v>3431.072222222223</v>
      </c>
      <c r="E32" s="57">
        <f t="shared" ref="E32:E34" si="11">F16</f>
        <v>3879077</v>
      </c>
      <c r="F32" s="90">
        <v>3.7464188012161698E-2</v>
      </c>
      <c r="G32" s="203"/>
      <c r="H32" s="203"/>
      <c r="I32" s="203"/>
      <c r="J32" s="72"/>
    </row>
    <row r="33" spans="1:10" ht="15">
      <c r="A33" s="109">
        <v>3</v>
      </c>
      <c r="B33" s="56">
        <f>'[8]SoP010 to 13 AG'!B33</f>
        <v>45809</v>
      </c>
      <c r="C33" s="57">
        <f t="shared" si="10"/>
        <v>61716</v>
      </c>
      <c r="D33" s="59">
        <f t="shared" ref="D33:D34" si="12">D17</f>
        <v>2469.3215277777776</v>
      </c>
      <c r="E33" s="57">
        <f t="shared" si="11"/>
        <v>3685019</v>
      </c>
      <c r="F33" s="90">
        <v>3.3225151864873861E-2</v>
      </c>
      <c r="G33" s="203"/>
      <c r="H33" s="203"/>
      <c r="I33" s="203"/>
      <c r="J33" s="72"/>
    </row>
    <row r="34" spans="1:10" ht="15.6" thickBot="1">
      <c r="A34" s="154" t="s">
        <v>48</v>
      </c>
      <c r="B34" s="155"/>
      <c r="C34" s="76">
        <f t="shared" si="10"/>
        <v>165325</v>
      </c>
      <c r="D34" s="91">
        <f t="shared" si="12"/>
        <v>7443.5416666666679</v>
      </c>
      <c r="E34" s="76">
        <f t="shared" si="11"/>
        <v>10652674</v>
      </c>
      <c r="F34" s="94">
        <f>J18/G9</f>
        <v>3.6340836100483442E-2</v>
      </c>
      <c r="G34" s="74"/>
      <c r="H34" s="74"/>
      <c r="I34" s="74"/>
      <c r="J34" s="75"/>
    </row>
  </sheetData>
  <mergeCells count="10">
    <mergeCell ref="A20:H20"/>
    <mergeCell ref="A26:B26"/>
    <mergeCell ref="A28:F28"/>
    <mergeCell ref="A34:B34"/>
    <mergeCell ref="A1:J1"/>
    <mergeCell ref="A2:J2"/>
    <mergeCell ref="A3:G3"/>
    <mergeCell ref="A9:B9"/>
    <mergeCell ref="A11:J11"/>
    <mergeCell ref="A18:B18"/>
  </mergeCells>
  <printOptions horizontalCentered="1" verticalCentered="1"/>
  <pageMargins left="0" right="0" top="0" bottom="0" header="0" footer="0"/>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INDEX</vt:lpstr>
      <vt:lpstr>SoP001</vt:lpstr>
      <vt:lpstr>SoP003B</vt:lpstr>
      <vt:lpstr>SoP004</vt:lpstr>
      <vt:lpstr>SoP005</vt:lpstr>
      <vt:lpstr>SoP010 to 13 AG</vt:lpstr>
      <vt:lpstr>SoP010 to 13 JGY</vt:lpstr>
      <vt:lpstr>SoP010 to13 other than AG &amp; JGY</vt:lpstr>
      <vt:lpstr>SoP010 to 13 Overall</vt:lpstr>
      <vt:lpstr>SoP015</vt:lpstr>
      <vt:lpstr>SoP016</vt:lpstr>
      <vt:lpstr>SoP017</vt:lpstr>
      <vt:lpstr>SoP018</vt:lpstr>
      <vt:lpstr>SoP019</vt:lpstr>
      <vt:lpstr>INDEX!Print_Area</vt:lpstr>
      <vt:lpstr>'SoP001'!Print_Area</vt:lpstr>
      <vt:lpstr>SoP003B!Print_Area</vt:lpstr>
      <vt:lpstr>'SoP004'!Print_Area</vt:lpstr>
      <vt:lpstr>'SoP005'!Print_Area</vt:lpstr>
      <vt:lpstr>'SoP010 to 13 AG'!Print_Area</vt:lpstr>
      <vt:lpstr>'SoP010 to 13 JGY'!Print_Area</vt:lpstr>
      <vt:lpstr>'SoP010 to 13 Overall'!Print_Area</vt:lpstr>
      <vt:lpstr>'SoP010 to13 other than AG &amp; JGY'!Print_Area</vt:lpstr>
      <vt:lpstr>'SoP015'!Print_Area</vt:lpstr>
      <vt:lpstr>'SoP016'!Print_Area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Vijaykumar h. Chaudhary</cp:lastModifiedBy>
  <cp:lastPrinted>2025-07-30T05:47:40Z</cp:lastPrinted>
  <dcterms:created xsi:type="dcterms:W3CDTF">1996-10-14T23:33:28Z</dcterms:created>
  <dcterms:modified xsi:type="dcterms:W3CDTF">2025-07-30T05:47:44Z</dcterms:modified>
</cp:coreProperties>
</file>