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Kaushik sir\Reports\SoP\2022-23\Annual\"/>
    </mc:Choice>
  </mc:AlternateContent>
  <bookViews>
    <workbookView xWindow="120" yWindow="120" windowWidth="12120" windowHeight="9120" tabRatio="943"/>
  </bookViews>
  <sheets>
    <sheet name="INDEX" sheetId="39" r:id="rId1"/>
    <sheet name="SoP001" sheetId="43" r:id="rId2"/>
    <sheet name="SOP002" sheetId="56" r:id="rId3"/>
    <sheet name="SoP003B" sheetId="6" r:id="rId4"/>
    <sheet name="SoP004" sheetId="7" r:id="rId5"/>
    <sheet name="SoP005B" sheetId="9" r:id="rId6"/>
    <sheet name="SoP006" sheetId="10" r:id="rId7"/>
    <sheet name="SoP008" sheetId="30" r:id="rId8"/>
    <sheet name="SoP009" sheetId="31" r:id="rId9"/>
    <sheet name="SoP010" sheetId="32" r:id="rId10"/>
    <sheet name="SoP011 AG" sheetId="42" r:id="rId11"/>
    <sheet name="SoP011 JGY" sheetId="37" r:id="rId12"/>
    <sheet name="SoP011 OTHER THAN AG&amp;JGY" sheetId="34" r:id="rId13"/>
    <sheet name="SoP011(OVERALL)" sheetId="36" r:id="rId14"/>
    <sheet name="SoP 012" sheetId="51" r:id="rId15"/>
    <sheet name="SoP013" sheetId="28" r:id="rId16"/>
    <sheet name="SoP 014" sheetId="57" r:id="rId17"/>
    <sheet name="SoP015" sheetId="29" r:id="rId18"/>
    <sheet name="SoP016" sheetId="53" r:id="rId19"/>
  </sheets>
  <externalReferences>
    <externalReference r:id="rId20"/>
    <externalReference r:id="rId21"/>
    <externalReference r:id="rId22"/>
    <externalReference r:id="rId23"/>
    <externalReference r:id="rId24"/>
    <externalReference r:id="rId25"/>
    <externalReference r:id="rId26"/>
  </externalReferences>
  <definedNames>
    <definedName name="\1" localSheetId="18">#REF!</definedName>
    <definedName name="\1">#REF!</definedName>
    <definedName name="\2" localSheetId="18">[1]TLPPOCT!#REF!</definedName>
    <definedName name="\2">[1]TLPPOCT!#REF!</definedName>
    <definedName name="\a" localSheetId="18">#REF!</definedName>
    <definedName name="\a">#REF!</definedName>
    <definedName name="\b" localSheetId="18">#REF!</definedName>
    <definedName name="\b">#REF!</definedName>
    <definedName name="__123Graph_A" hidden="1">'[2]mpmla wise pp0001'!$A$166:$A$172</definedName>
    <definedName name="__123Graph_B" hidden="1">'[2]mpmla wise pp0001'!#REF!</definedName>
    <definedName name="__123Graph_C" hidden="1">'[2]mpmla wise pp0001'!$B$166:$B$172</definedName>
    <definedName name="__123Graph_D" hidden="1">'[2]mpmla wise pp0001'!#REF!</definedName>
    <definedName name="__123Graph_E" hidden="1">'[2]mpmla wise pp0001'!$C$166:$C$172</definedName>
    <definedName name="__123Graph_F" hidden="1">'[2]mpmla wise pp0001'!#REF!</definedName>
    <definedName name="__123Graph_X" hidden="1">'[2]mpmla wise pp0001'!#REF!</definedName>
    <definedName name="_1" localSheetId="0">#REF!</definedName>
    <definedName name="_1" localSheetId="14">#REF!</definedName>
    <definedName name="_1" localSheetId="16">#REF!</definedName>
    <definedName name="_1" localSheetId="10">#REF!</definedName>
    <definedName name="_1">#REF!</definedName>
    <definedName name="_2" localSheetId="16">[1]TLPPOCT!#REF!</definedName>
    <definedName name="_2" localSheetId="10">[1]TLPPOCT!#REF!</definedName>
    <definedName name="_2">[1]TLPPOCT!#REF!</definedName>
    <definedName name="_a" localSheetId="0">#REF!</definedName>
    <definedName name="_a" localSheetId="14">#REF!</definedName>
    <definedName name="_a" localSheetId="16">#REF!</definedName>
    <definedName name="_a">#REF!</definedName>
    <definedName name="_b" localSheetId="0">#REF!</definedName>
    <definedName name="_b" localSheetId="14">#REF!</definedName>
    <definedName name="_b" localSheetId="16">#REF!</definedName>
    <definedName name="_b">#REF!</definedName>
    <definedName name="_xlnm._FilterDatabase" localSheetId="2" hidden="1">'SOP002'!$A$3:$N$240</definedName>
    <definedName name="_Key1" hidden="1">[2]zpF0001!$E$39:$E$78</definedName>
    <definedName name="_Key2" hidden="1">[2]zpF0001!$O$149:$O$158</definedName>
    <definedName name="_Order1" hidden="1">255</definedName>
    <definedName name="_Order2" hidden="1">255</definedName>
    <definedName name="_Sort" hidden="1">[2]zpF0001!$A$39:$CB$78</definedName>
    <definedName name="a">[3]shp_T_D_drive!$A$1:$AE$31</definedName>
    <definedName name="a_51">[4]shp_T_D_drive!$A$1:$AE$31</definedName>
    <definedName name="a_52">[4]shp_T_D_drive!$A$1:$AE$31</definedName>
    <definedName name="aa">[3]shp_T_D_drive!$A$1:$AE$31</definedName>
    <definedName name="aa_51">[4]shp_T_D_drive!$A$1:$AE$31</definedName>
    <definedName name="aa_52">[4]shp_T_D_drive!$A$1:$AE$31</definedName>
    <definedName name="aaa" hidden="1">'[5]mpmla wise pp01_02'!#REF!</definedName>
    <definedName name="agmeter" localSheetId="0">#REF!</definedName>
    <definedName name="agmeter" localSheetId="14">#REF!</definedName>
    <definedName name="agmeter" localSheetId="16">#REF!</definedName>
    <definedName name="agmeter">#REF!</definedName>
    <definedName name="agmeter_51" localSheetId="0">#REF!</definedName>
    <definedName name="agmeter_51" localSheetId="14">#REF!</definedName>
    <definedName name="agmeter_51" localSheetId="16">#REF!</definedName>
    <definedName name="agmeter_51">#REF!</definedName>
    <definedName name="agmeter_52" localSheetId="0">#REF!</definedName>
    <definedName name="agmeter_52" localSheetId="14">#REF!</definedName>
    <definedName name="agmeter_52" localSheetId="16">#REF!</definedName>
    <definedName name="agmeter_52">#REF!</definedName>
    <definedName name="as">[3]shp_T_D_drive!$A$1:$AE$31</definedName>
    <definedName name="as_51">[4]shp_T_D_drive!$A$1:$AE$31</definedName>
    <definedName name="as_52">[4]shp_T_D_drive!$A$1:$AE$31</definedName>
    <definedName name="_xlnm.Database" localSheetId="18">#REF!</definedName>
    <definedName name="_xlnm.Database">#REF!</definedName>
    <definedName name="ert">#REF!</definedName>
    <definedName name="Excel_BuiltIn_Database" localSheetId="0">#REF!</definedName>
    <definedName name="Excel_BuiltIn_Database" localSheetId="14">#REF!</definedName>
    <definedName name="Excel_BuiltIn_Database" localSheetId="16">#REF!</definedName>
    <definedName name="Excel_BuiltIn_Database">#REF!</definedName>
    <definedName name="Excel_BuiltIn_Database_51" localSheetId="0">#REF!</definedName>
    <definedName name="Excel_BuiltIn_Database_51" localSheetId="14">#REF!</definedName>
    <definedName name="Excel_BuiltIn_Database_51" localSheetId="16">#REF!</definedName>
    <definedName name="Excel_BuiltIn_Database_51">#REF!</definedName>
    <definedName name="Excel_BuiltIn_Database_52" localSheetId="0">#REF!</definedName>
    <definedName name="Excel_BuiltIn_Database_52" localSheetId="14">#REF!</definedName>
    <definedName name="Excel_BuiltIn_Database_52" localSheetId="16">#REF!</definedName>
    <definedName name="Excel_BuiltIn_Database_52">#REF!</definedName>
    <definedName name="Excel1223">#REF!</definedName>
    <definedName name="HTML_CodePage" hidden="1">1252</definedName>
    <definedName name="HTML_Control" localSheetId="18" hidden="1">{"'Sheet1'!$A$4386:$N$4591"}</definedName>
    <definedName name="HTML_Control" hidden="1">{"'Sheet1'!$A$4386:$N$4591"}</definedName>
    <definedName name="HTML_Description" hidden="1">""</definedName>
    <definedName name="HTML_Email" hidden="1">""</definedName>
    <definedName name="HTML_Header" hidden="1">"Sheet1"</definedName>
    <definedName name="HTML_LastUpdate" hidden="1">"7/1/03"</definedName>
    <definedName name="HTML_LineAfter" hidden="1">FALSE</definedName>
    <definedName name="HTML_LineBefore" hidden="1">FALSE</definedName>
    <definedName name="HTML_Name" hidden="1">"m.p.raval"</definedName>
    <definedName name="HTML_OBDlg2" hidden="1">TRUE</definedName>
    <definedName name="HTML_OBDlg4" hidden="1">TRUE</definedName>
    <definedName name="HTML_OS" hidden="1">0</definedName>
    <definedName name="HTML_PathFile" hidden="1">"A:\MyHTML.htm"</definedName>
    <definedName name="HTML_Title" hidden="1">"SGSDaily Progress Report Piyaj toDharoi Pipeline"</definedName>
    <definedName name="_xlnm.Print_Area" localSheetId="0">INDEX!$A$1:$C$20</definedName>
    <definedName name="_xlnm.Print_Area" localSheetId="14">'SoP 012'!$A$1:$D$10</definedName>
    <definedName name="_xlnm.Print_Area" localSheetId="16">'SoP 014'!$A$1:$J$25</definedName>
    <definedName name="_xlnm.Print_Area" localSheetId="1">'SoP001'!$A$1:$J$11</definedName>
    <definedName name="_xlnm.Print_Area" localSheetId="3">SoP003B!$A$1:$K$273</definedName>
    <definedName name="_xlnm.Print_Area" localSheetId="4">'SoP004'!$A$1:$D$13</definedName>
    <definedName name="_xlnm.Print_Area" localSheetId="5">SoP005B!$A$1:$G$47</definedName>
    <definedName name="_xlnm.Print_Area" localSheetId="6">'SoP006'!$A$1:$G$8</definedName>
    <definedName name="_xlnm.Print_Area" localSheetId="7" xml:space="preserve">                                                                              'SoP008'!$A$1:$F$14</definedName>
    <definedName name="_xlnm.Print_Area" localSheetId="8">'SoP009'!$A$1:$E$10</definedName>
    <definedName name="_xlnm.Print_Area" localSheetId="9">'SoP010'!$A$1:$F$9</definedName>
    <definedName name="_xlnm.Print_Area" localSheetId="10">'SoP011 AG'!$A$1:$H$49</definedName>
    <definedName name="_xlnm.Print_Area" localSheetId="11">'SoP011 JGY'!$A$1:$H$50</definedName>
    <definedName name="_xlnm.Print_Area" localSheetId="12">'SoP011 OTHER THAN AG&amp;JGY'!$A$1:$H$50</definedName>
    <definedName name="_xlnm.Print_Area" localSheetId="13">'SoP011(OVERALL)'!$A$1:$H$49</definedName>
    <definedName name="_xlnm.Print_Area" localSheetId="15">'SoP013'!$A$1:$F$8</definedName>
    <definedName name="_xlnm.Print_Area" localSheetId="17">'SoP015'!$A$1:$G$10</definedName>
    <definedName name="_xlnm.Print_Area" localSheetId="18">'SoP016'!$A$1:$E$19</definedName>
    <definedName name="q">[6]shp_T_D_drive!$A$1:$AE$31</definedName>
    <definedName name="q_51">[7]shp_T_D_drive!$A$1:$AE$31</definedName>
    <definedName name="q_52">[7]shp_T_D_drive!$A$1:$AE$31</definedName>
    <definedName name="ss">[3]shp_T_D_drive!$A$1:$AE$31</definedName>
    <definedName name="ss_51">[4]shp_T_D_drive!$A$1:$AE$31</definedName>
    <definedName name="ss_52">[4]shp_T_D_drive!$A$1:$AE$31</definedName>
    <definedName name="t">[3]shp_T_D_drive!$A$1:$AE$31</definedName>
    <definedName name="t_51">[4]shp_T_D_drive!$A$1:$AE$31</definedName>
    <definedName name="t_52">[4]shp_T_D_drive!$A$1:$AE$31</definedName>
    <definedName name="tr">#REF!</definedName>
    <definedName name="ttrertr">#REF!</definedName>
    <definedName name="work_pp_0601" localSheetId="14">[1]TLPPOCT!#REF!</definedName>
    <definedName name="work_pp_0601" localSheetId="16">[1]TLPPOCT!#REF!</definedName>
    <definedName name="work_pp_0601" localSheetId="10">[1]TLPPOCT!#REF!</definedName>
    <definedName name="work_pp_0601" localSheetId="18">[1]TLPPOCT!#REF!</definedName>
    <definedName name="work_pp_0601">[1]TLPPOCT!#REF!</definedName>
    <definedName name="xyz" hidden="1">'[5]mpmla wise pp01_02'!#REF!</definedName>
    <definedName name="y">#REF!</definedName>
  </definedNames>
  <calcPr calcId="162913"/>
  <fileRecoveryPr autoRecover="0"/>
</workbook>
</file>

<file path=xl/calcChain.xml><?xml version="1.0" encoding="utf-8"?>
<calcChain xmlns="http://schemas.openxmlformats.org/spreadsheetml/2006/main">
  <c r="C23" i="57" l="1"/>
  <c r="G22" i="57"/>
  <c r="H22" i="57" s="1"/>
  <c r="F22" i="57"/>
  <c r="D22" i="57"/>
  <c r="E22" i="57" s="1"/>
  <c r="C22" i="57"/>
  <c r="L21" i="57"/>
  <c r="K21" i="57"/>
  <c r="H21" i="57"/>
  <c r="I21" i="57" s="1"/>
  <c r="J21" i="57" s="1"/>
  <c r="E21" i="57"/>
  <c r="L20" i="57"/>
  <c r="K20" i="57"/>
  <c r="H20" i="57"/>
  <c r="E20" i="57"/>
  <c r="I20" i="57" s="1"/>
  <c r="J20" i="57" s="1"/>
  <c r="L19" i="57"/>
  <c r="K19" i="57"/>
  <c r="H19" i="57"/>
  <c r="I19" i="57" s="1"/>
  <c r="J19" i="57" s="1"/>
  <c r="E19" i="57"/>
  <c r="K18" i="57"/>
  <c r="H18" i="57"/>
  <c r="G18" i="57"/>
  <c r="F18" i="57"/>
  <c r="E18" i="57"/>
  <c r="L18" i="57" s="1"/>
  <c r="D18" i="57"/>
  <c r="C18" i="57"/>
  <c r="L17" i="57"/>
  <c r="K17" i="57"/>
  <c r="H17" i="57"/>
  <c r="I17" i="57" s="1"/>
  <c r="J17" i="57" s="1"/>
  <c r="E17" i="57"/>
  <c r="L16" i="57"/>
  <c r="K16" i="57"/>
  <c r="H16" i="57"/>
  <c r="I16" i="57" s="1"/>
  <c r="J16" i="57" s="1"/>
  <c r="E16" i="57"/>
  <c r="L15" i="57"/>
  <c r="K15" i="57"/>
  <c r="H15" i="57"/>
  <c r="I15" i="57" s="1"/>
  <c r="J15" i="57" s="1"/>
  <c r="E15" i="57"/>
  <c r="G14" i="57"/>
  <c r="G23" i="57" s="1"/>
  <c r="F14" i="57"/>
  <c r="F23" i="57" s="1"/>
  <c r="D14" i="57"/>
  <c r="E14" i="57" s="1"/>
  <c r="C14" i="57"/>
  <c r="K13" i="57"/>
  <c r="H13" i="57"/>
  <c r="E13" i="57"/>
  <c r="L13" i="57" s="1"/>
  <c r="L12" i="57"/>
  <c r="K12" i="57"/>
  <c r="H12" i="57"/>
  <c r="E12" i="57"/>
  <c r="I12" i="57" s="1"/>
  <c r="J12" i="57" s="1"/>
  <c r="K11" i="57"/>
  <c r="H11" i="57"/>
  <c r="E11" i="57"/>
  <c r="L11" i="57" s="1"/>
  <c r="G10" i="57"/>
  <c r="H10" i="57" s="1"/>
  <c r="F10" i="57"/>
  <c r="D10" i="57"/>
  <c r="E10" i="57" s="1"/>
  <c r="C10" i="57"/>
  <c r="L9" i="57"/>
  <c r="K9" i="57"/>
  <c r="H9" i="57"/>
  <c r="I9" i="57" s="1"/>
  <c r="J9" i="57" s="1"/>
  <c r="E9" i="57"/>
  <c r="L8" i="57"/>
  <c r="K8" i="57"/>
  <c r="H8" i="57"/>
  <c r="E8" i="57"/>
  <c r="I8" i="57" s="1"/>
  <c r="J8" i="57" s="1"/>
  <c r="L7" i="57"/>
  <c r="K7" i="57"/>
  <c r="H7" i="57"/>
  <c r="I7" i="57" s="1"/>
  <c r="J7" i="57" s="1"/>
  <c r="E7" i="57"/>
  <c r="I10" i="57" l="1"/>
  <c r="J10" i="57" s="1"/>
  <c r="L10" i="57"/>
  <c r="I22" i="57"/>
  <c r="J22" i="57" s="1"/>
  <c r="L22" i="57"/>
  <c r="L14" i="57"/>
  <c r="K23" i="57"/>
  <c r="H23" i="57"/>
  <c r="K10" i="57"/>
  <c r="K22" i="57"/>
  <c r="H14" i="57"/>
  <c r="I14" i="57" s="1"/>
  <c r="J14" i="57" s="1"/>
  <c r="D23" i="57"/>
  <c r="E23" i="57" s="1"/>
  <c r="I11" i="57"/>
  <c r="J11" i="57" s="1"/>
  <c r="I13" i="57"/>
  <c r="J13" i="57" s="1"/>
  <c r="K14" i="57"/>
  <c r="I18" i="57"/>
  <c r="J18" i="57" s="1"/>
  <c r="B39" i="36"/>
  <c r="B40" i="36"/>
  <c r="B41" i="36"/>
  <c r="B42" i="36"/>
  <c r="B43" i="36"/>
  <c r="B44" i="36"/>
  <c r="B45" i="36"/>
  <c r="B46" i="36"/>
  <c r="B47" i="36"/>
  <c r="B48" i="36"/>
  <c r="B49" i="36"/>
  <c r="B38" i="36"/>
  <c r="B23" i="36"/>
  <c r="B24" i="36"/>
  <c r="B25" i="36"/>
  <c r="B26" i="36"/>
  <c r="B27" i="36"/>
  <c r="B28" i="36"/>
  <c r="B29" i="36"/>
  <c r="B30" i="36"/>
  <c r="B31" i="36"/>
  <c r="B32" i="36"/>
  <c r="B33" i="36"/>
  <c r="B22" i="36"/>
  <c r="B40" i="34"/>
  <c r="B41" i="34"/>
  <c r="B42" i="34"/>
  <c r="B43" i="34"/>
  <c r="B44" i="34"/>
  <c r="B45" i="34"/>
  <c r="B46" i="34"/>
  <c r="B47" i="34"/>
  <c r="B48" i="34"/>
  <c r="B49" i="34"/>
  <c r="B50" i="34"/>
  <c r="B39" i="34"/>
  <c r="B24" i="34"/>
  <c r="B25" i="34"/>
  <c r="B26" i="34"/>
  <c r="B27" i="34"/>
  <c r="B28" i="34"/>
  <c r="B29" i="34"/>
  <c r="B30" i="34"/>
  <c r="B31" i="34"/>
  <c r="B32" i="34"/>
  <c r="B33" i="34"/>
  <c r="B34" i="34"/>
  <c r="B23" i="34"/>
  <c r="B40" i="37"/>
  <c r="B41" i="37"/>
  <c r="B42" i="37"/>
  <c r="B43" i="37"/>
  <c r="B44" i="37"/>
  <c r="B45" i="37"/>
  <c r="B46" i="37"/>
  <c r="B47" i="37"/>
  <c r="B48" i="37"/>
  <c r="B49" i="37"/>
  <c r="B50" i="37"/>
  <c r="B39" i="37"/>
  <c r="B24" i="37"/>
  <c r="B25" i="37"/>
  <c r="B26" i="37"/>
  <c r="B27" i="37"/>
  <c r="B28" i="37"/>
  <c r="B29" i="37"/>
  <c r="B30" i="37"/>
  <c r="B31" i="37"/>
  <c r="B32" i="37"/>
  <c r="B33" i="37"/>
  <c r="B34" i="37"/>
  <c r="B23" i="37"/>
  <c r="B39" i="42"/>
  <c r="B40" i="42"/>
  <c r="B41" i="42"/>
  <c r="B42" i="42"/>
  <c r="B43" i="42"/>
  <c r="B44" i="42"/>
  <c r="B45" i="42"/>
  <c r="B46" i="42"/>
  <c r="B47" i="42"/>
  <c r="B48" i="42"/>
  <c r="B49" i="42"/>
  <c r="B38" i="42"/>
  <c r="B23" i="42"/>
  <c r="B24" i="42"/>
  <c r="B25" i="42"/>
  <c r="B26" i="42"/>
  <c r="B27" i="42"/>
  <c r="B28" i="42"/>
  <c r="B29" i="42"/>
  <c r="B30" i="42"/>
  <c r="B31" i="42"/>
  <c r="B32" i="42"/>
  <c r="B33" i="42"/>
  <c r="B22" i="42"/>
  <c r="L23" i="57" l="1"/>
  <c r="I23" i="57"/>
  <c r="J23" i="57" s="1"/>
  <c r="J8" i="43" l="1"/>
  <c r="J9" i="43"/>
  <c r="J10" i="43"/>
  <c r="I8" i="43"/>
  <c r="I9" i="43"/>
  <c r="I10" i="43"/>
  <c r="H8" i="43"/>
  <c r="H9" i="43"/>
  <c r="H10" i="43"/>
  <c r="J7" i="43"/>
  <c r="I7" i="43"/>
  <c r="H7" i="43"/>
  <c r="F8" i="32" l="1"/>
  <c r="F9" i="32"/>
  <c r="F7" i="32"/>
  <c r="E9" i="31"/>
  <c r="E10" i="31"/>
  <c r="E8" i="31"/>
  <c r="F9" i="30"/>
  <c r="F10" i="30"/>
  <c r="F11" i="30"/>
  <c r="F12" i="30"/>
  <c r="F14" i="30"/>
  <c r="F8" i="30"/>
  <c r="E6" i="10" l="1"/>
  <c r="E7" i="10" s="1"/>
  <c r="D7" i="10"/>
  <c r="F7" i="10"/>
  <c r="C7" i="10"/>
  <c r="C27" i="6"/>
  <c r="D27" i="6"/>
  <c r="E27" i="6"/>
  <c r="F27" i="6"/>
  <c r="G27" i="6"/>
  <c r="H27" i="6"/>
  <c r="B27" i="6"/>
  <c r="I11" i="6"/>
  <c r="I12" i="6"/>
  <c r="I13" i="6"/>
  <c r="I14" i="6"/>
  <c r="I15" i="6"/>
  <c r="I16" i="6"/>
  <c r="I17" i="6"/>
  <c r="I18" i="6"/>
  <c r="I19" i="6"/>
  <c r="I20" i="6"/>
  <c r="I21" i="6"/>
  <c r="I22" i="6"/>
  <c r="I23" i="6"/>
  <c r="I24" i="6"/>
  <c r="I25" i="6"/>
  <c r="I26" i="6"/>
  <c r="I10" i="6"/>
  <c r="D11" i="43"/>
  <c r="E11" i="43"/>
  <c r="F11" i="43"/>
  <c r="G11" i="43"/>
  <c r="C11" i="43"/>
  <c r="I27" i="6" l="1"/>
  <c r="G6" i="10"/>
  <c r="G7" i="10" s="1"/>
  <c r="I11" i="43" l="1"/>
  <c r="J11" i="43"/>
  <c r="H11" i="43"/>
  <c r="J26" i="6" l="1"/>
  <c r="J24" i="6"/>
  <c r="J22" i="6"/>
  <c r="J20" i="6"/>
  <c r="J18" i="6"/>
  <c r="J16" i="6"/>
  <c r="J14" i="6"/>
  <c r="J12" i="6"/>
  <c r="J10" i="6"/>
  <c r="J25" i="6"/>
  <c r="J23" i="6"/>
  <c r="J21" i="6"/>
  <c r="J19" i="6"/>
  <c r="J17" i="6"/>
  <c r="J15" i="6"/>
  <c r="J13" i="6"/>
  <c r="J11" i="6"/>
  <c r="F10" i="29" l="1"/>
  <c r="G5" i="29" l="1"/>
  <c r="G9" i="29"/>
  <c r="G8" i="29"/>
  <c r="G7" i="29"/>
  <c r="G6" i="29"/>
  <c r="C10" i="29"/>
  <c r="B10" i="29"/>
  <c r="D7" i="28"/>
  <c r="F7" i="28" s="1"/>
  <c r="D6" i="28"/>
  <c r="F6" i="28" s="1"/>
  <c r="B8" i="28"/>
  <c r="D10" i="29" l="1"/>
  <c r="E10" i="29"/>
  <c r="G10" i="29" s="1"/>
  <c r="E8" i="28"/>
  <c r="C8" i="28"/>
  <c r="D8" i="28" s="1"/>
  <c r="F8" i="28" l="1"/>
  <c r="D9" i="51"/>
  <c r="D10" i="51" s="1"/>
</calcChain>
</file>

<file path=xl/sharedStrings.xml><?xml version="1.0" encoding="utf-8"?>
<sst xmlns="http://schemas.openxmlformats.org/spreadsheetml/2006/main" count="3104" uniqueCount="1565">
  <si>
    <t>Likely number of consumers influenced</t>
  </si>
  <si>
    <t>Internet</t>
  </si>
  <si>
    <t>Sr. No.</t>
  </si>
  <si>
    <t>Name of area</t>
  </si>
  <si>
    <t>FH</t>
  </si>
  <si>
    <t>NFH</t>
  </si>
  <si>
    <t>FA</t>
  </si>
  <si>
    <t>Departmental</t>
  </si>
  <si>
    <t>TOTAL</t>
  </si>
  <si>
    <t>A(i)</t>
  </si>
  <si>
    <t>A(ii)</t>
  </si>
  <si>
    <t>A(iii)</t>
  </si>
  <si>
    <t>B(i)</t>
  </si>
  <si>
    <t>B(ii)</t>
  </si>
  <si>
    <t>C(i)</t>
  </si>
  <si>
    <t>C(ii)</t>
  </si>
  <si>
    <t>D(i)</t>
  </si>
  <si>
    <t>D(ii)</t>
  </si>
  <si>
    <t>E(i)</t>
  </si>
  <si>
    <t>E(ii)</t>
  </si>
  <si>
    <t>F(i)</t>
  </si>
  <si>
    <t>F(ii)</t>
  </si>
  <si>
    <t>F(iii)</t>
  </si>
  <si>
    <t>F(iv)</t>
  </si>
  <si>
    <t>G</t>
  </si>
  <si>
    <t>H</t>
  </si>
  <si>
    <t>Classification</t>
  </si>
  <si>
    <t>Total complaints</t>
  </si>
  <si>
    <t>No.of complaints redressed during the month</t>
  </si>
  <si>
    <t>In stipulated time</t>
  </si>
  <si>
    <t>Beyond stipulated time</t>
  </si>
  <si>
    <t>Total (5) to (8)</t>
  </si>
  <si>
    <t>Within 50% of stipulated time</t>
  </si>
  <si>
    <t>Within stipulated time</t>
  </si>
  <si>
    <t>Upto double the stipulated time</t>
  </si>
  <si>
    <t>More than double the stipulated time</t>
  </si>
  <si>
    <t>Balance complaints to be redressed (4) - (9)</t>
  </si>
  <si>
    <t>Performa SoP 003 B:</t>
  </si>
  <si>
    <t>Performa SoP 004</t>
  </si>
  <si>
    <t>Month</t>
  </si>
  <si>
    <t>No. of complaints registered at the meeting</t>
  </si>
  <si>
    <t>Performa SoP 005 B: Action taken report by the Redressal Committee</t>
  </si>
  <si>
    <t>% failure rate of Distribution transformer</t>
  </si>
  <si>
    <t>A</t>
  </si>
  <si>
    <t>B</t>
  </si>
  <si>
    <t>C=A+B</t>
  </si>
  <si>
    <t>D</t>
  </si>
  <si>
    <t>H= (D) * 100/C</t>
  </si>
  <si>
    <t>Domestic</t>
  </si>
  <si>
    <t>Commercial</t>
  </si>
  <si>
    <t>Consumer Category</t>
  </si>
  <si>
    <t>Total No. of defective / faulty meter</t>
  </si>
  <si>
    <t>No. of faulty Meters repaired and replaced</t>
  </si>
  <si>
    <t>3=2+1</t>
  </si>
  <si>
    <t>5=3-4</t>
  </si>
  <si>
    <t>Single Phase</t>
  </si>
  <si>
    <t>Three Phase</t>
  </si>
  <si>
    <t>Agriculture (Total)</t>
  </si>
  <si>
    <t>Industrial HT</t>
  </si>
  <si>
    <t>Event</t>
  </si>
  <si>
    <t xml:space="preserve">Compensation </t>
  </si>
  <si>
    <t>No. of cases where compensation was given (in numbers)</t>
  </si>
  <si>
    <t>Amt.of compensation paid (in Rs.)</t>
  </si>
  <si>
    <t>Duty to provide supply</t>
  </si>
  <si>
    <t>a) New connection</t>
  </si>
  <si>
    <t>b) Additional load</t>
  </si>
  <si>
    <t>d) Shifting service connection</t>
  </si>
  <si>
    <t>e) Transfer of service connection</t>
  </si>
  <si>
    <t>f) Change in tariff category of consumer</t>
  </si>
  <si>
    <t>Complaints in billing</t>
  </si>
  <si>
    <t>Replacement of meters</t>
  </si>
  <si>
    <t>Interruption of supply</t>
  </si>
  <si>
    <t>Voltage fluctuations and complaints</t>
  </si>
  <si>
    <t xml:space="preserve">Responding to consumers complaints </t>
  </si>
  <si>
    <t>Grievance Handling</t>
  </si>
  <si>
    <t>Rs.50 for non reply within the period prescribed in Regulations</t>
  </si>
  <si>
    <t>LT Rs.25 per day of delay maximum Rs.2,500 and HT Rs. 250 per day of delay maximum of Rs. 5,000/-</t>
  </si>
  <si>
    <t>LT Rs.25 for every 6 hrs. of delay maximum of Rs.500 and HT Rs. 50 for every 6 hrs. delay maximum Rs. 1000</t>
  </si>
  <si>
    <t>Rs. 25 for each day of delay maximum Rs. 500</t>
  </si>
  <si>
    <t>Rs. 25 for failure in handling grievance.</t>
  </si>
  <si>
    <t>Rs.50 per day of delay from the limit specified in the performance regulations</t>
  </si>
  <si>
    <t>TOTAL :-</t>
  </si>
  <si>
    <t>c) Temporary supply</t>
  </si>
  <si>
    <t>Performa SoP 016 : Compensation details</t>
  </si>
  <si>
    <t>Uttar Gujarat Vij Company Ltd ,Mehsana</t>
  </si>
  <si>
    <t>Details about media</t>
  </si>
  <si>
    <t xml:space="preserve">COMPENSATION DETAILS   </t>
  </si>
  <si>
    <t>Sabarmati</t>
  </si>
  <si>
    <t>Mehsana</t>
  </si>
  <si>
    <t>Palanpur</t>
  </si>
  <si>
    <t>Himatnagar</t>
  </si>
  <si>
    <t>Display board of SOP at circle, Division &amp; S/Dn</t>
  </si>
  <si>
    <t xml:space="preserve">Display board of Name of information officers under RTI Act 2005 at Circle,Division,Sub- division offices.   </t>
  </si>
  <si>
    <t xml:space="preserve">Advertisement through Daily News papers </t>
  </si>
  <si>
    <t xml:space="preserve">Pamphlets distributed among public </t>
  </si>
  <si>
    <t xml:space="preserve">Advertisement through slide in TV / Banners </t>
  </si>
  <si>
    <t>Notice Board</t>
  </si>
  <si>
    <t>Verbal &amp; Notice Board at  CCC</t>
  </si>
  <si>
    <t>Daily News papers</t>
  </si>
  <si>
    <t>T V Channels</t>
  </si>
  <si>
    <t>Energy Bill</t>
  </si>
  <si>
    <t>No. of complaints pending at the end of the meeting</t>
  </si>
  <si>
    <t>Performa SoP 008: Sample Test result for Neutral Voltage</t>
  </si>
  <si>
    <t>Sr. No</t>
  </si>
  <si>
    <t>Category of consumers</t>
  </si>
  <si>
    <t>Sample Size</t>
  </si>
  <si>
    <t>Standard specified in regulation</t>
  </si>
  <si>
    <t>Deviation of results from the sample test (Numbers)</t>
  </si>
  <si>
    <t xml:space="preserve">% age compliance </t>
  </si>
  <si>
    <t>(Numbers)</t>
  </si>
  <si>
    <t xml:space="preserve">(6) = (5)*100/(3)  </t>
  </si>
  <si>
    <t>LT consumers</t>
  </si>
  <si>
    <t>Industrial</t>
  </si>
  <si>
    <t>Agricultural</t>
  </si>
  <si>
    <t>Public water works</t>
  </si>
  <si>
    <t>HT consumers</t>
  </si>
  <si>
    <t>Voltage Level</t>
  </si>
  <si>
    <t>Sample Size (numbers)</t>
  </si>
  <si>
    <t>Limit or prescribed standard</t>
  </si>
  <si>
    <t xml:space="preserve">(5) = (4)*100/(2)  </t>
  </si>
  <si>
    <t>Low Voltage</t>
  </si>
  <si>
    <t xml:space="preserve"> +6% to -6%</t>
  </si>
  <si>
    <t>High Voltage</t>
  </si>
  <si>
    <t>Extra High Voltage</t>
  </si>
  <si>
    <t xml:space="preserve"> +10% to -10%</t>
  </si>
  <si>
    <t>Performa SoP 010: Sample Test result for Harmonics</t>
  </si>
  <si>
    <t>Sample size (Numbers)</t>
  </si>
  <si>
    <t>Limit or standard prescribed</t>
  </si>
  <si>
    <t>%age compliance</t>
  </si>
  <si>
    <t>EHT consumers</t>
  </si>
  <si>
    <t>Total</t>
  </si>
  <si>
    <t>Class</t>
  </si>
  <si>
    <t>11KV</t>
  </si>
  <si>
    <t>Sr.
No</t>
  </si>
  <si>
    <t>Ni - Number of Customers for each sustained interruptions (in numbers)</t>
  </si>
  <si>
    <r>
      <t>N</t>
    </r>
    <r>
      <rPr>
        <b/>
        <vertAlign val="subscript"/>
        <sz val="10"/>
        <rFont val="Arial"/>
        <family val="2"/>
      </rPr>
      <t>T</t>
    </r>
    <r>
      <rPr>
        <b/>
        <sz val="10"/>
        <rFont val="Arial"/>
        <family val="2"/>
      </rPr>
      <t xml:space="preserve"> - Total No of customers served 
(in Numbers)</t>
    </r>
  </si>
  <si>
    <t>Ri =
Restoration Time for each sustained interruption event 
(in hours)</t>
  </si>
  <si>
    <t>Ni - Number of interrupted Customers for each sustained interruption event
(in numbers)</t>
  </si>
  <si>
    <t>5 = 3 * 4</t>
  </si>
  <si>
    <t>SoP 011 - C : Momentary Average Interruption Frequency Index (MAIFI) for JGY category</t>
  </si>
  <si>
    <r>
      <t>IM</t>
    </r>
    <r>
      <rPr>
        <b/>
        <vertAlign val="subscript"/>
        <sz val="10"/>
        <rFont val="Arial"/>
        <family val="2"/>
      </rPr>
      <t>i</t>
    </r>
    <r>
      <rPr>
        <b/>
        <sz val="10"/>
        <rFont val="Arial"/>
        <family val="2"/>
      </rPr>
      <t xml:space="preserve"> =
Number of Momentary interruptions for the month
(in numbers)</t>
    </r>
  </si>
  <si>
    <r>
      <t>N</t>
    </r>
    <r>
      <rPr>
        <b/>
        <vertAlign val="subscript"/>
        <sz val="10"/>
        <rFont val="Arial"/>
        <family val="2"/>
      </rPr>
      <t>mi</t>
    </r>
    <r>
      <rPr>
        <b/>
        <sz val="10"/>
        <rFont val="Arial"/>
        <family val="2"/>
      </rPr>
      <t xml:space="preserve"> =
Total no of customers for each momentary interruptions 
(in numbers)</t>
    </r>
  </si>
  <si>
    <r>
      <t>N</t>
    </r>
    <r>
      <rPr>
        <b/>
        <vertAlign val="subscript"/>
        <sz val="10"/>
        <rFont val="Arial"/>
        <family val="2"/>
      </rPr>
      <t>t</t>
    </r>
    <r>
      <rPr>
        <b/>
        <sz val="10"/>
        <rFont val="Arial"/>
        <family val="2"/>
      </rPr>
      <t xml:space="preserve"> -
Total no of customers served
(in numbers)</t>
    </r>
  </si>
  <si>
    <t>SoP 011 - C : Momentary Average Interruption Frequency Index (MAIFI) for Other than AG &amp; JGY category</t>
  </si>
  <si>
    <t>SoP 011 - C : Momentary Average Interruption Frequency Index (MAIFI) for AG. Dominant category</t>
  </si>
  <si>
    <t>SoP 011 - C : Momentary Average Interruption Frequency Index (MAIFI) for UGVCL as a whole</t>
  </si>
  <si>
    <t xml:space="preserve"> +6% to -9%</t>
  </si>
  <si>
    <t>Performa No.</t>
  </si>
  <si>
    <t>Particulars</t>
  </si>
  <si>
    <t>Remarks/Report</t>
  </si>
  <si>
    <t>SoP 001</t>
  </si>
  <si>
    <t>Fatal &amp; Non Fatal Accident Report</t>
  </si>
  <si>
    <t>SoP 002</t>
  </si>
  <si>
    <t>Action taken report for safety measures complied for the accidents occurred</t>
  </si>
  <si>
    <t>SoP 003</t>
  </si>
  <si>
    <t>SoP 004</t>
  </si>
  <si>
    <t>SoP 005</t>
  </si>
  <si>
    <t>Action taken report by the Redressal Committee</t>
  </si>
  <si>
    <t>SoP 006</t>
  </si>
  <si>
    <t>Failure of Distribution Transformer.</t>
  </si>
  <si>
    <t>SoP 008</t>
  </si>
  <si>
    <t>Sample Test result for Neutral Voltage</t>
  </si>
  <si>
    <t>Yearly Report</t>
  </si>
  <si>
    <t>SoP 009</t>
  </si>
  <si>
    <t>Sample result for  Voltage Variations</t>
  </si>
  <si>
    <t>SoP 010</t>
  </si>
  <si>
    <t>Sample Test result for Harmonics</t>
  </si>
  <si>
    <t>SoP 011 A</t>
  </si>
  <si>
    <t>System Average Interruption Frequency Index (SAIFI)</t>
  </si>
  <si>
    <t>SoP 011 B</t>
  </si>
  <si>
    <t xml:space="preserve"> System Average Interruption Duration  Index (SAIDI)</t>
  </si>
  <si>
    <t>SoP 011 C</t>
  </si>
  <si>
    <t>Momentary Average Interruption Frequency Index (MAIFI)</t>
  </si>
  <si>
    <t>SoP 012</t>
  </si>
  <si>
    <t xml:space="preserve">System Losses at EHT / 11 KV and below     </t>
  </si>
  <si>
    <t>SoP 013</t>
  </si>
  <si>
    <t xml:space="preserve">Meter Faults  </t>
  </si>
  <si>
    <t>SoP 014</t>
  </si>
  <si>
    <t>SoP 015</t>
  </si>
  <si>
    <t xml:space="preserve"> Release of New Connections</t>
  </si>
  <si>
    <t>SoP 016</t>
  </si>
  <si>
    <t>Compensation Details</t>
  </si>
  <si>
    <t>Statement Showing the AT&amp;C losses, Collection Efficiency and Billing Efficiency Reports</t>
  </si>
  <si>
    <t>Outsider</t>
  </si>
  <si>
    <t>Cumulative since the first quarter of the current FY year</t>
  </si>
  <si>
    <t>Complaints received during the Year</t>
  </si>
  <si>
    <t>HT Industrial</t>
  </si>
  <si>
    <t>Date and time meeting conducted</t>
  </si>
  <si>
    <t>Location of Hearing</t>
  </si>
  <si>
    <t xml:space="preserve">Consumer care centers at various  places </t>
  </si>
  <si>
    <t>Pamphlets</t>
  </si>
  <si>
    <t>Through Regular Energy Bills</t>
  </si>
  <si>
    <t>Others</t>
  </si>
  <si>
    <t xml:space="preserve">CD </t>
  </si>
  <si>
    <r>
      <t>CI=</t>
    </r>
    <r>
      <rPr>
        <b/>
        <sz val="10"/>
        <rFont val="Calibri"/>
        <family val="2"/>
      </rPr>
      <t>∑</t>
    </r>
    <r>
      <rPr>
        <b/>
        <sz val="10"/>
        <rFont val="Arial"/>
        <family val="2"/>
      </rPr>
      <t xml:space="preserve"> Ni</t>
    </r>
  </si>
  <si>
    <t>SAIFI = ∑ Ni/Nt
(Monthly SAIFI)</t>
  </si>
  <si>
    <t>6=5/4</t>
  </si>
  <si>
    <t>Customer Intt. Duration CMI = ΣRi*Ni</t>
  </si>
  <si>
    <t>SAIDI = ΣRi*Ni/Nt (Monthly SAIDI)</t>
  </si>
  <si>
    <t>8=7/6</t>
  </si>
  <si>
    <r>
      <t>Im</t>
    </r>
    <r>
      <rPr>
        <b/>
        <vertAlign val="subscript"/>
        <sz val="10"/>
        <rFont val="Arial"/>
        <family val="2"/>
      </rPr>
      <t>i</t>
    </r>
    <r>
      <rPr>
        <b/>
        <sz val="10"/>
        <rFont val="Arial"/>
        <family val="2"/>
      </rPr>
      <t xml:space="preserve"> =N</t>
    </r>
    <r>
      <rPr>
        <b/>
        <vertAlign val="subscript"/>
        <sz val="10"/>
        <rFont val="Arial"/>
        <family val="2"/>
      </rPr>
      <t>mi</t>
    </r>
    <r>
      <rPr>
        <b/>
        <sz val="10"/>
        <rFont val="Arial"/>
        <family val="2"/>
      </rPr>
      <t xml:space="preserve">
Number of customer Momentary interruptions
(in numbers)</t>
    </r>
  </si>
  <si>
    <t>Customer Intt. ΣImi*Nmi</t>
  </si>
  <si>
    <t>MAIFI=ΣImi*Nmi/Nt</t>
  </si>
  <si>
    <t>NT - Total No of customers served 
(in Numbers)</t>
  </si>
  <si>
    <t>IMi =
Number of Momentary interruptions for the month
(in numbers)</t>
  </si>
  <si>
    <t>Nmi =
Total no of customers for each momentary interruptions 
(in numbers)</t>
  </si>
  <si>
    <t>Imi =Nmi
Number of customer Momentary interruptions
(in numbers)</t>
  </si>
  <si>
    <t>Nt -
Total no of customers served
(in numbers)</t>
  </si>
  <si>
    <r>
      <t>APPENDIX - B</t>
    </r>
    <r>
      <rPr>
        <b/>
        <sz val="13"/>
        <rFont val="Arial"/>
        <family val="2"/>
      </rPr>
      <t xml:space="preserve"> </t>
    </r>
  </si>
  <si>
    <t>No. of faulty meters at the start of the  year</t>
  </si>
  <si>
    <t>No. of faulty meters pending at the end of the year</t>
  </si>
  <si>
    <t>Loose conn. from pole</t>
  </si>
  <si>
    <t>Int.due to line breakdown</t>
  </si>
  <si>
    <t>Interruption due to failure of transformer</t>
  </si>
  <si>
    <t>Ordinary case, which requires no augmentation</t>
  </si>
  <si>
    <t xml:space="preserve"> Where augmentation is required</t>
  </si>
  <si>
    <t>Stopped/Defective Meters</t>
  </si>
  <si>
    <t>Billing on average basis for more than two bills</t>
  </si>
  <si>
    <t>Loose Wires</t>
  </si>
  <si>
    <t>Inadequate ground clearance</t>
  </si>
  <si>
    <t>For current bills where no additional information is required</t>
  </si>
  <si>
    <t>Where additional information relating to correctness of reading etc. is required</t>
  </si>
  <si>
    <t>Where extension of mains is not required</t>
  </si>
  <si>
    <t>Where extension of mains is required</t>
  </si>
  <si>
    <t>Modification in connected load</t>
  </si>
  <si>
    <t>Name change/reconnection</t>
  </si>
  <si>
    <t>Refund of amount due in regard to temporary connection</t>
  </si>
  <si>
    <t>Classification of complaint</t>
  </si>
  <si>
    <t>Nos of cases Disposed</t>
  </si>
  <si>
    <t>Total number of Distribution transformer failed during the Year</t>
  </si>
  <si>
    <t>New Applications received during the Year</t>
  </si>
  <si>
    <t>No. of Connections released during the year</t>
  </si>
  <si>
    <t>Industrial LT        (NRGP &amp; LTMD)</t>
  </si>
  <si>
    <t>No.of accidents in the Year</t>
  </si>
  <si>
    <t>Performa - SoP 001 : Fatal and Non-fatal Accident report</t>
  </si>
  <si>
    <t xml:space="preserve">Performa SoP 013 : Meter faults  </t>
  </si>
  <si>
    <t>Performa SoP 009:  Compliance Sample Test Report for voltage variations</t>
  </si>
  <si>
    <t>Performa SoP 006 : Failure of Distribution Transformer.</t>
  </si>
  <si>
    <t>No. of faulty meters added during the year</t>
  </si>
  <si>
    <t xml:space="preserve">                         </t>
  </si>
  <si>
    <t xml:space="preserve">Performance SoP 012 - System Losses at EHT / 11 KV and below     </t>
  </si>
  <si>
    <t>SoP 012 - CALCULATION OF SYSTEM LOSSES AT EHT / 11 KV</t>
  </si>
  <si>
    <t>Losses in 11 KV System and Connected Equipment</t>
  </si>
  <si>
    <t>i</t>
  </si>
  <si>
    <t>Energy Delivered into EHT / 11 KV and LT Distribution System from EHT / 11 KV SS (Mus)</t>
  </si>
  <si>
    <t>ii</t>
  </si>
  <si>
    <t>Energy Sold (Billed) EHT direct sales (Mus)</t>
  </si>
  <si>
    <t>iii</t>
  </si>
  <si>
    <t>Energy Sold (Billed) in the 11 KV LT system (Mus)</t>
  </si>
  <si>
    <t>C</t>
  </si>
  <si>
    <t>iv</t>
  </si>
  <si>
    <t>Total Sales (Mus)</t>
  </si>
  <si>
    <t>(B+C)</t>
  </si>
  <si>
    <t>v</t>
  </si>
  <si>
    <t>Losses (Mus)</t>
  </si>
  <si>
    <t>{(A) - (B+C)}</t>
  </si>
  <si>
    <t>vi</t>
  </si>
  <si>
    <t>% Losses</t>
  </si>
  <si>
    <t>{(A) - (B+C)} X 100 / (A)</t>
  </si>
  <si>
    <t>Performa SoP 014: Statement Showing the ATC losses, collection efficiency and Billing Efficiency</t>
  </si>
  <si>
    <t>Qtr.</t>
  </si>
  <si>
    <t>Months</t>
  </si>
  <si>
    <t>Units input (Mus)</t>
  </si>
  <si>
    <t>Units Billed (Mus)</t>
  </si>
  <si>
    <t>Billing Efficiency</t>
  </si>
  <si>
    <t>Revenue Billed          (Rs. Crore)</t>
  </si>
  <si>
    <t>Revenue Collected (Rs. Crore)</t>
  </si>
  <si>
    <t xml:space="preserve">Collection Efficiency*  %  </t>
  </si>
  <si>
    <t>Business Efficiency</t>
  </si>
  <si>
    <t>AT &amp; C Losses %</t>
  </si>
  <si>
    <t xml:space="preserve">Actual Collection Efficiency*  %  </t>
  </si>
  <si>
    <t>Distribution Loss %</t>
  </si>
  <si>
    <t>C=(B/A)*100</t>
  </si>
  <si>
    <t>E</t>
  </si>
  <si>
    <t>F=(E/D)*100</t>
  </si>
  <si>
    <t>G=(C*F)/100</t>
  </si>
  <si>
    <t>H=100-G</t>
  </si>
  <si>
    <t>C=100-(B/A)*100</t>
  </si>
  <si>
    <t>I</t>
  </si>
  <si>
    <t>Sub Total</t>
  </si>
  <si>
    <t>II</t>
  </si>
  <si>
    <t>III</t>
  </si>
  <si>
    <t>IV</t>
  </si>
  <si>
    <t>Grand Total</t>
  </si>
  <si>
    <t>*</t>
  </si>
  <si>
    <t>Collection Efficiency above 100% is taken as 100%</t>
  </si>
  <si>
    <t>Actions or steps carried out by UGVCL towards public awareness in the year</t>
  </si>
  <si>
    <t>REGISTER FOR COMPILING THE COMPLAINTS CLASSIFICATION WISE</t>
  </si>
  <si>
    <t>Actions or steps carried out by UGVCL towards public awareness in the quarter</t>
  </si>
  <si>
    <t>SoP 011 - A : System Average Interruption Frequency Index (SAIFI) for AG. Dominant Category</t>
  </si>
  <si>
    <t>SoP 011 - B : System Average Interruption Duration Index (SAIDI) for AG. Dominant category</t>
  </si>
  <si>
    <t>Ri* Ni -
Total customer interruption Duration</t>
  </si>
  <si>
    <t>SoP 011 - B : System Average Interruption Duration Index (SAIDI) for JGY category</t>
  </si>
  <si>
    <t>SoP 011 - A : System Average Interruption Frequency Index (SAIFI) for JGY category</t>
  </si>
  <si>
    <t>SoP 011 - A : System Average Interruption Frequency Index (SAIFI) for Other than AG &amp; JGY category</t>
  </si>
  <si>
    <t>SoP 011 - A : System Average Interruption Frequency Index (SAIFI) for UGVCL as a whole</t>
  </si>
  <si>
    <t>SoP 011 - B : System Average Interruption Duration Index (SAIDI) for UGVCL as a whole</t>
  </si>
  <si>
    <t>Rs.50 for failure to visit or convey findings within the stipulated period</t>
  </si>
  <si>
    <t>Uttar Gujarat Vij Company Limited</t>
  </si>
  <si>
    <t xml:space="preserve">…NIL… </t>
  </si>
  <si>
    <t>……NIL…..</t>
  </si>
  <si>
    <t>SoP 011 - B : System Average Interruption Duration Index (SAIDI) for Other than AG &amp; JGY category</t>
  </si>
  <si>
    <t>Pending complaint of previous Year</t>
  </si>
  <si>
    <t>Register for compiling the complaints classification wise</t>
  </si>
  <si>
    <t xml:space="preserve"> On Web site of Uttar Gujarat Vij Company Limited    </t>
  </si>
  <si>
    <t>Corporate Office, Mehsana</t>
  </si>
  <si>
    <t>Circle office Sabarmati</t>
  </si>
  <si>
    <t xml:space="preserve">No. of existing Distribution transformer at the start of the year    </t>
  </si>
  <si>
    <t xml:space="preserve">No.of Distribution transformers added during the year </t>
  </si>
  <si>
    <t xml:space="preserve">Total number of Distribution transformers </t>
  </si>
  <si>
    <t xml:space="preserve">Total No. of consumers connected at the beginning of year </t>
  </si>
  <si>
    <t xml:space="preserve">Pending at the beginning of the of the year </t>
  </si>
  <si>
    <t xml:space="preserve">No. of Applications pending at the end of year </t>
  </si>
  <si>
    <t xml:space="preserve">Total no. of consumers connected at the end of the year </t>
  </si>
  <si>
    <t>Circle</t>
  </si>
  <si>
    <t>Location of Accident</t>
  </si>
  <si>
    <t>Name of Victim/Owner &amp; Designation</t>
  </si>
  <si>
    <t>Type of Accident NFH/FH /FA</t>
  </si>
  <si>
    <t>Date</t>
  </si>
  <si>
    <t>Name of supervisor &amp; Designation</t>
  </si>
  <si>
    <t>Detailed Reason of Accident</t>
  </si>
  <si>
    <t>Finding of CEI/EI/ AEI</t>
  </si>
  <si>
    <t>Remedies suggested by CEI / EI/ AEI in various cases</t>
  </si>
  <si>
    <t>Whether the remedy suggested is complied</t>
  </si>
  <si>
    <t>Action taken to avoid recurrence of such Accident.</t>
  </si>
  <si>
    <t>Compensation Paid (in Rs)</t>
  </si>
  <si>
    <t>PLN</t>
  </si>
  <si>
    <t>NA</t>
  </si>
  <si>
    <t>Dept</t>
  </si>
  <si>
    <t xml:space="preserve">NA </t>
  </si>
  <si>
    <t>Deesa</t>
  </si>
  <si>
    <t>Dept.</t>
  </si>
  <si>
    <t>Outsider (Private Premises)</t>
  </si>
  <si>
    <t>HMT</t>
  </si>
  <si>
    <t>FA(COW)</t>
  </si>
  <si>
    <t>CEI PENDING</t>
  </si>
  <si>
    <t>-</t>
  </si>
  <si>
    <t>FA(BUFFALO)</t>
  </si>
  <si>
    <t>OUTSIDER</t>
  </si>
  <si>
    <t>Modasa</t>
  </si>
  <si>
    <t>O/S</t>
  </si>
  <si>
    <t>N/A</t>
  </si>
  <si>
    <t>NFH(Elect)</t>
  </si>
  <si>
    <t xml:space="preserve">FA </t>
  </si>
  <si>
    <t>Yes</t>
  </si>
  <si>
    <t>Kheralu</t>
  </si>
  <si>
    <t>SBT</t>
  </si>
  <si>
    <t>UNAVA</t>
  </si>
  <si>
    <t>Unknown</t>
  </si>
  <si>
    <t>SANAND</t>
  </si>
  <si>
    <t>Bakrol</t>
  </si>
  <si>
    <t>Nanodara</t>
  </si>
  <si>
    <t>Chandkheda</t>
  </si>
  <si>
    <t>Bavla</t>
  </si>
  <si>
    <t>Khoraj</t>
  </si>
  <si>
    <t>Dholka</t>
  </si>
  <si>
    <t>MSH</t>
  </si>
  <si>
    <t>Vithalapur</t>
  </si>
  <si>
    <t>DEPT.</t>
  </si>
  <si>
    <t>Dhandhuka</t>
  </si>
  <si>
    <t>Tragad</t>
  </si>
  <si>
    <t>Viramgam</t>
  </si>
  <si>
    <t>Zanzarka</t>
  </si>
  <si>
    <t>No</t>
  </si>
  <si>
    <t xml:space="preserve">FH </t>
  </si>
  <si>
    <t>Performas for FY 2022-23</t>
  </si>
  <si>
    <t>SOP 002 Action taken report for safety measures complied for the accidents occurred   yearly 2022-23 ( April-2022 to March-2023)</t>
  </si>
  <si>
    <t>Sr.
No.</t>
  </si>
  <si>
    <t>Dept/
Outsider</t>
  </si>
  <si>
    <t>Fudeda</t>
  </si>
  <si>
    <t>R K Parmar E.A.</t>
  </si>
  <si>
    <t>30.04.2022</t>
  </si>
  <si>
    <t>The work of tree cutting and AB Switch repairing was allotted to the line staff with tree cutting labours. Victim himself had got line clear from 66kv Babsar s.s. for 11kv mahor Ag feeder. After correct identification of feeder then after he had isolated AB switch loc no 150 for work of tree cutting and AB switch reparing. victim and co-worker reached  at location no 185 for rejumpering of AB switch. after making local earthing victim climbed the pole with helmate and started to work. after completion of one jumper suddenly momemntary power observed due to victim got electrocuted and fallen down from the pole, hence co-worker had shifted him CHC Vadali through 108 ambulance for primary rraeatment . after primary treatment victim shifted to parshva hospital Idar for further treatment. detail investigation under process.</t>
  </si>
  <si>
    <t>REMOVE CROSSING &amp; TAKE LC DURING WORKING, USE SAFETY EQUIPTMENTS</t>
  </si>
  <si>
    <t>STRINGING CON. OF CROSSING</t>
  </si>
  <si>
    <t>Nil</t>
  </si>
  <si>
    <t>Kadi- Karanpur Area</t>
  </si>
  <si>
    <t xml:space="preserve">(1)Goswami Nileshgiri Balvantgiri (ELE. AST.)  (2)Sindha Ranjitsinh  Ratansinh  (J.E)
</t>
  </si>
  <si>
    <t>04.04.2022  15:45 HRS</t>
  </si>
  <si>
    <t>.: A  non fatal human departmental electrical accident occurred to shri R R Sindha-JE Kadi city sdn &amp; Shri N B Goswami while checking of LTMD connection of Ranchhodbha Bhikhabhai Patel at shriram ice factory located at  karanpur area of kadi city.PTs of accucheck wiring was done on load side  with RCCB installed by consumer &amp; CTs of accucheck were connected in meter box.immidietly after  wiring spark occurred at RCCB with loud sound &amp; RCCB fired.Due to this spark N B Goswami E.A had burns on  his face &amp; his both hands.JE shri R R Sidndha also had burns on his left eye. And accucheck meter also seems to be damaged. .Accident occurred at about 15:45 hrs on dt 4/4/2022. After accident treatment was given to both victim at soham hospital and jiviba eye hospital at kadi and now both are Resting at their home. Health is good of both victims</t>
  </si>
  <si>
    <t>CEI Report No:- 752/2022/30.05.2022</t>
  </si>
  <si>
    <t>As Per Cei Report Suggestion Consumer Should Use Isi Electrical Appliance With Use Of Rccb  , Also From Discom Side Hand Glows &amp; Face Shield Use While Checking</t>
  </si>
  <si>
    <t>New RCCB and Fuse installed at consumer End</t>
  </si>
  <si>
    <t>Private Premises NFH Ele. Dept Accident Occured During Instalation Checking Work</t>
  </si>
  <si>
    <t>Rabari Bhagavanbhai Ramabhai</t>
  </si>
  <si>
    <t>05.04.2022  AT 10.45  AM</t>
  </si>
  <si>
    <t xml:space="preserve">A shackle pole of 11 KV Sadatpura Ag Feeder whose two side 11 kV Line and one side stay set fitted and forth side opposite to outgoing line to the shackle pole a long stay set which is broken from bottom due to two Cows quarrel at there and by pressure of their or horns the long stay wire may broken and as a spring action  on the  top of pole  touch with live conductor and thus the supply may came up to bottom side of stay wire where the two cows touched to the live stay wire and the both cow got electrocuted. This is primararily reason of accident but detail report is under insvestigation and it may submitted after DTR. </t>
  </si>
  <si>
    <t>CEI Report No: - 1347/49/03.09.2022</t>
  </si>
  <si>
    <t>Accident took as no stay wire insulator on stay wire</t>
  </si>
  <si>
    <t>New stay wire insulator provided</t>
  </si>
  <si>
    <t>New 2 Pole Erected And Proper Stay Set Provided And Span Reduced  After This 2 Pole Erection</t>
  </si>
  <si>
    <t>Kharasada,TA- Mehsana,Di-Mehsana</t>
  </si>
  <si>
    <t>Solanki Jagdishbhai Devabhai,Age-47 years</t>
  </si>
  <si>
    <t>19.04.2022    17:30 Hrs.</t>
  </si>
  <si>
    <t xml:space="preserve">Victim was outsider who has climed on LT pole near Hanuman temple of Kharasada village,without any prior permission of UGVCL. when, Victim was jointing a service cable of new connection on LT line and may have touched with open LT  phase wire on LT pole and he was electrocuted.Then he fall down  on the RCC wall below LT pole and got major injury on his head.Then after Victim was shifted to Mehsana civil hospital through 108 emergency.There after Hospital was declared the death of Victim. </t>
  </si>
  <si>
    <t>CEI Report No:-1082/2022/25.07.2022</t>
  </si>
  <si>
    <t>Spread Awarness  not to  climb on HT/LT/TC by unauthorized person</t>
  </si>
  <si>
    <t>People were educated to maintain safe distance from electrical network</t>
  </si>
  <si>
    <t>Dersana</t>
  </si>
  <si>
    <t>Rajendrabhai Gangarambhai Vanmali</t>
  </si>
  <si>
    <t>28-03-2022 at 15-30 hrs to 16-00 hrs repoted dated 20-04-2022</t>
  </si>
  <si>
    <t>As per eye witness statement -A Fatal Human Out sider electrical accident occurred to Rajendrabhai Gangarambhai Vanmali , age 45 yrs, approx. ,near Rabari vas of  Derasana village,Ta-Patan   Di:- Patan on dtd 28-03-2022  at . 15:30 hrs. to 16.00 hrs. (Approx), while victim was fixing PVC made flexible at water out let side of single phase mono block motor was ON condition . Water may have spread on live motor/wiring and victim may be electrocuted and accident happened.</t>
  </si>
  <si>
    <t>CEI Report No: - 49/2022/05.01.2023</t>
  </si>
  <si>
    <t xml:space="preserve">Accident took as no ELCB installed </t>
  </si>
  <si>
    <t>People were educated to install ELCB at their premises</t>
  </si>
  <si>
    <t>Boratwada,TA ;- HARIJ</t>
  </si>
  <si>
    <t xml:space="preserve">THAKOR RAKESHJI KIRTIJI,19 Yrs </t>
  </si>
  <si>
    <t>26.04.2022 TIME APPROX. 09.45</t>
  </si>
  <si>
    <t xml:space="preserve"> A Non Fatal Human Out sider electrical accident occurred to Thakor Rakeshji Kirtiji , age 19 yrs , at Boratwada village,Ta Harij Di:- Patan on dt 26.04.2022 at . 09:45 am , while victim was removing marriage mandap structure his body part touch to 11 KV HT line and he get electrocuted from 11 KV Boratwada ag feeder eminating from 66 kv Harij s/s.</t>
  </si>
  <si>
    <t>Peoples were educated  to keep safe distance from distribution network and not to construct under line.</t>
  </si>
  <si>
    <t>Gangudara</t>
  </si>
  <si>
    <t>Kalpeshsinh Shetansing Deval</t>
  </si>
  <si>
    <t>07.04.22 at 12.30 PM</t>
  </si>
  <si>
    <t>N.A</t>
  </si>
  <si>
    <t>A Fatal Human (Outsider) electrical accident occur to Shri Kalpeshsing Shetansing Deval  While he was crossing the fencing of barbed wire which was done around farm of shri Thakor Anopsing Gangarsing,the victim came in with another steel fencing on which live current was passing. The victim came in contact with this live steel fencing and got electrocuted and died on the spot.The owner of farm shri Thakor Anopsing Gangarsing has used the power from his AG consumer number 70914/10096/3 on this steel fencing</t>
  </si>
  <si>
    <t>CEI Approval pending</t>
  </si>
  <si>
    <t>Vastral</t>
  </si>
  <si>
    <t>Rabari Ranchhodbhai Shartanbhai</t>
  </si>
  <si>
    <t>Program of village compalint and solar connection is given to Shri R S Rabari. So he went for installation of solar connection of Sharma Dharmendra Shrilal at Kalhar Developers, Plot no.B-01,02, Vastral , con. No.26412106014. While installing solar meter somehow due to two phase touch with each other, short circuit happened at incoming side and flash happened and dueto flash, face and right side hand of victim burnt.</t>
  </si>
  <si>
    <t>Use of safety quipements</t>
  </si>
  <si>
    <t>memo issue vide letter no 2069/13.4.22</t>
  </si>
  <si>
    <t>Patel Yagnik Jyotindrabhai</t>
  </si>
  <si>
    <t xml:space="preserve">Program of installation checking of LTMD CT operated connections checking is given to Shri Patel yagnik Jyotindrabhai, ALM with JE. While checking at Sahitya Ind estate, Polt no.12L, 12J, 12K consumer no.26426105830, accucheck is installed at consumer wiring, after taking test of meter approx at 11 a.m. while removing accucheck somehow blast happened due to electric short circuit and thus victim burnt on both hands. </t>
  </si>
  <si>
    <t>Kanipur</t>
  </si>
  <si>
    <t>Parita Prabhubhai Katara</t>
  </si>
  <si>
    <t>As per intimation, the accused is trying to fetch fruits from tree, near bore and HT line passing . Victim use alluminum rod to fetch fruit from tree and anfortunatly this rod contact with HT line and victim got electrocuted.</t>
  </si>
  <si>
    <t>Yet not received</t>
  </si>
  <si>
    <t>UGVCL not at fault</t>
  </si>
  <si>
    <t>Aniyari</t>
  </si>
  <si>
    <t>Kamshubhai Trikambhai Patel</t>
  </si>
  <si>
    <t>As buffalo came in contact with the earthing wire as leakage current was passing GI wire got electrocuted and died.</t>
  </si>
  <si>
    <t>maintenance and insulation sleve must be provided</t>
  </si>
  <si>
    <t xml:space="preserve">necessary refitification has been done </t>
  </si>
  <si>
    <t>PROBLEM RECTIFIED &amp; NEW EARTHING PIPE PROVIDED</t>
  </si>
  <si>
    <t>Vishnubhai Madhavbhai Patel (E.A.VS)</t>
  </si>
  <si>
    <t>K.L.Sadhu, ALM</t>
  </si>
  <si>
    <t>As per site visit, it is found that the DO fuse of 11 kv Thori Ag fdr was disconnected which was appx. 1 km away from accident location. At site tail end is the 63 kva TC of consumer name Sindhi Haunbhai Jivabhai. From this TC to coming side fdr between 4th pole to 5th pole near 4th pole the earthing has been done by gethring three conductor through chain and other end of this earthing wire is connected to shackle pole stay wire at bottom side. The victim climbed on first pole near TC to take stringing of loose span conductors, On pole he removed binding wire from pin insulator to conductor at that time he may be got electrical junk and fallen down to ground. He is under treatment , DR said no any burns or shock symptoms on victim body. By taking record at 66 kv Fulwadi SS there was one tripping of 11 kv Thori Ag fdr recorded from 11:25 to 11:30 a.m.</t>
  </si>
  <si>
    <t>MAINTENANCE WORK OF HT LINE WAS CARRIED OUT AND ACTION TAKEN AGAINST DEFAULTERS</t>
  </si>
  <si>
    <t>Devdi</t>
  </si>
  <si>
    <t>Chauhan Natvarsinh NarvatSingh</t>
  </si>
  <si>
    <t>Due to Ceiling fan inside victim's house found sorted and the victim after taking bath came in contact with the sainting wire and got victim electrocution which was tie with the roof of metal sheets. Metal sheet was in contact with ceiling fan through metal hook.</t>
  </si>
  <si>
    <t xml:space="preserve">ELCB SWITCH REPLACED BY CONSUMER AND SAME VERIFIED </t>
  </si>
  <si>
    <t>Sarkhej</t>
  </si>
  <si>
    <t>Chandrikaben Mansukhbhai Sonara</t>
  </si>
  <si>
    <t>Victim was washing clothes at her home. At that time victim came in contact with electric motor and electrocuted.</t>
  </si>
  <si>
    <t>No any fault from UGVCL  side</t>
  </si>
  <si>
    <t>Kantha</t>
  </si>
  <si>
    <t>Bhajanlal Baluram Jat</t>
  </si>
  <si>
    <t xml:space="preserve">Victim was fitting angle standing over the truck loaded with tiles which was parked under the line. At that time angle touched to live line of 11 kv Ambaji JGY which is on sufficient distance and victim electrocted. </t>
  </si>
  <si>
    <t>DUE TO ILLEGAL CONSTRUCTION AND CARELESSNESS OF VICTIM</t>
  </si>
  <si>
    <t>To remove illegal construction</t>
  </si>
  <si>
    <t>yes</t>
  </si>
  <si>
    <t>11 KV AMBAJI FDR  MAINTANED &amp; NOTICE GIVEN FOR REMOVE CONSTRUCTION UNDER LINE</t>
  </si>
  <si>
    <t>MEDA ADRAJ</t>
  </si>
  <si>
    <t>MUKESHKUMAR MANGALARAM POTLIYA</t>
  </si>
  <si>
    <t>12.05.2022</t>
  </si>
  <si>
    <t>A truck with Tanker was parked under line 11kv Jetpura JGY feeder.  Victim climb on the top of truck and may be touched or get inducted by 11kv Jetpura JGY feeder's conductor and may be got electric shock. He fell on truck tank and died at spot. THE DETAIL REPORT UNDER INVESTIGATION.</t>
  </si>
  <si>
    <t>GERITA</t>
  </si>
  <si>
    <t>VAGHELA SAVITABEN SURESHBHAI(victim)</t>
  </si>
  <si>
    <t>13.05.2022</t>
  </si>
  <si>
    <t xml:space="preserve">WHEN VICTIM SMT. VAGHELA SAVITABEN SURESHBHAI WAS HANGING WASHED WET CLOTHS ON VARAGANI WIRE WHICH WAS TIED BETWEEN ROOF IRON SHEET WOODEN SUPPORT INSIDE HOME,AT THAT TIME SHE WAS CAME IN CONTACT WITH VARAGANI WIRE AND GOT ELECTRIC SHOCK. </t>
  </si>
  <si>
    <t>Service Joint is replaced by new and leackage problem is resolved</t>
  </si>
  <si>
    <t>Nagalpur  ( Rabari vas village tc)</t>
  </si>
  <si>
    <t>Desai Rameshbhai Nagajibhai</t>
  </si>
  <si>
    <t>19.05.2022          at 9:00 to 9:30hrs.</t>
  </si>
  <si>
    <t>On date 19.05.2022,a buffalo passing nearer to transformer center of rabarivas village tc and came in contact with fencing of said tc and got electrocuted. Detailed cause of an accident is under investigation.</t>
  </si>
  <si>
    <t>CEI Report No:-1070/2022/25.07.2022</t>
  </si>
  <si>
    <t>Regular maintenance of HT/LT/TC to be carried out</t>
  </si>
  <si>
    <t>LT cable is replaced at tranformer</t>
  </si>
  <si>
    <t>Nadasa</t>
  </si>
  <si>
    <t>Thakor Dashrathji Nathaji</t>
  </si>
  <si>
    <t>21.05.22</t>
  </si>
  <si>
    <t>A marriage ceremony was going on in farm of Nadasa village and   people were taking their food meanwhile heavy wind was flowing and a supporting iron pipe of porch inclined so victim was holding it. At that time due to heavy wind the iron pipe came in contact with live electric line (11kv Ajabpura Ag feeder) and electrocuted. The victim immediately admitted to Lions Hospital, Mehsana.</t>
  </si>
  <si>
    <t>CEI Report No:- 978/2022/05.07.2022</t>
  </si>
  <si>
    <t>Aware Pepole to keep construction away from UGVCL network</t>
  </si>
  <si>
    <t>Mandotri 
(Khodiyar nagar area) Ta-Patan Dist-Patan</t>
  </si>
  <si>
    <t>PARMAR ADITYA JIGNESHKUMAR
(Out Sider)
Resident of Vill-Sunok Ta-Unjha Dis-Mehsana</t>
  </si>
  <si>
    <t>27.05.2022</t>
  </si>
  <si>
    <t>On date 27.05.22, a marriage ceremony was going on at Mandotri village khodiyar nagar area and victim was dancing in the marriage cermony and he felt perspirated so to get cool air he tried to turn the pedestal fan to his side and after touching the pedestal fan he got electrocuted. The victim immediately admiitted to Dharpur Civil Hospital Patan and he was declared dead.</t>
  </si>
  <si>
    <t>Pepole were educated to install ELCB for protection for leakage current  and use of standard wiring to avoid this type of accident</t>
  </si>
  <si>
    <t>Ramapura</t>
  </si>
  <si>
    <t>Thakor Ranjitji Shankarji</t>
  </si>
  <si>
    <t>30.05.2022</t>
  </si>
  <si>
    <t xml:space="preserve">Today On 30/05/2022 at arround 7:15 in the morning, An electrical non fatal human outsider accident occurred to Thakor Ranjitji Shankarji at below 11 KV line new shop of Mahamadbhai near Ambika Soc TC, Bus stand road of village Ramapura of Detroj sdn. Accident occurred due to victim climbed on steel roof of shop to take materials of shop construction work where 11 KV line passes above shop which conductor touched with victim head and neck and passed from body to left leg  knee with thrown to steel roof and burnt on neck, normal at head, left pair knee and right chick of face. After accident victim is admitted at Ramapura Champa Vijya Hospital by Villagers and victim is discharged after primary treatment.     </t>
  </si>
  <si>
    <t>Kujad</t>
  </si>
  <si>
    <t>Bharada Maheshkumar Makshibhai</t>
  </si>
  <si>
    <t>17.05.2022</t>
  </si>
  <si>
    <t>Program of tree cutting of 11 kv Gopalcharan &amp; 11 Kv Kujad ag is given to Shri Bharada Maheshkumar makshibhai, EA  with 2 no. of apprentice LM. As per primary conversation with apprentice, early morning they have started tree cutting of 11 kv Gopalcharan feeder. At around 9.00 Shri M M Bharada told them, he is going for dismantling wire of dead line of 11 kv Kujad ag feeder. But at that time apprentice has denied to work without him and they all went for dismantling work. After reaching at location victim climbed on 11 kv Kujad ag feeder pole for dismantling the conductor. At that time 11 kv Kujad Ag feeder power is 1Q. After climbing on pole he has cut the side wire, but due to ACSR, one turn of conductor is not cutted, after that while cutting the top conductor he got electrocuted and fell down on ground. As per primery visit on the location, it is found that the line is not dead and LC is also not taken by him. He immediatly shifted to hospital and primary treatment is given but he expired on dtd.19.5.22 at 8.59 a.m.</t>
  </si>
  <si>
    <t>use of safety norms</t>
  </si>
  <si>
    <t>fault of victim and he is expired</t>
  </si>
  <si>
    <t>Valjibhai Hirajibha Patidar</t>
  </si>
  <si>
    <t>Information received through Sabarmati Police as on dtd.17.5.22 time 5.20 pm, A fatal human elect. Accd. Occurred as on 16.5.22 approx time 23.30 hrs of victim Shri Valjibhai Hirjibhai Patidar, as per eye witness statement that victim was turn on the tube light which was with the MS angle of shed and got electrocuted, primary investigation found that the live wire of tube light supply insulation got damaged and touched with the MS angle and leakage current passes through angle and ground, immediately refer to Sola civil hospital for treatment but doctor has declared dead.</t>
  </si>
  <si>
    <t>IF ELCB PROVIDED BY CONSUMER THE ACCIDENT CAN NOT OCCUR</t>
  </si>
  <si>
    <t xml:space="preserve">UGVCL IS NOT AT FAULT </t>
  </si>
  <si>
    <t>since accident occurred in consumer's internal premise,so internal wiring of consumer's premise was rectified.</t>
  </si>
  <si>
    <t>Chharodi</t>
  </si>
  <si>
    <t>Pathan Sirajkhan Rahimkhan</t>
  </si>
  <si>
    <t>22.05.2022</t>
  </si>
  <si>
    <t>on dtd..22.5.22, in morning hours almost 9.30a.m. there when buffaloes were passing from the farm of Mirkhan Valikhan Pathan at vill. Chharodi and at same time the conductor of 11 kv Iyava JGY feeder was broken due to heavy wind and fallen on the 2 nos of buffaloes passing below this HT line and came in direct contact with the live wire, got electrocuted and died. Feeder was in PF from 9.35 to 10.00 am. First tripping at 9.30 am.</t>
  </si>
  <si>
    <t xml:space="preserve">  due to broken wire from pole                                                                                                 </t>
  </si>
  <si>
    <t>work should be done on time and according to guideline</t>
  </si>
  <si>
    <t xml:space="preserve">NEW POLE ERECTED &amp; RE STRINGING DONE </t>
  </si>
  <si>
    <t>Nandasan</t>
  </si>
  <si>
    <t>Gamar Govindbhai Hirabhai</t>
  </si>
  <si>
    <t>Victim tried to step down from metal shed near his resident, constructed illegally under 11 kv line clearance from shed to line is approximately 1.5 meter and got in touch of 11 kv line passing above the shed and got shock and fell down from shed to ground. victim got injured and shifted to hospital after giving primary tratment</t>
  </si>
  <si>
    <t xml:space="preserve"> ILLEGAL CONSTRUCTION REMOVED NEARBY NETWORK</t>
  </si>
  <si>
    <t>Bhildi</t>
  </si>
  <si>
    <t>Siddhantbhai Narendrabhai Patel</t>
  </si>
  <si>
    <t>13-05-22 @18:45</t>
  </si>
  <si>
    <t>Victim was doing work of submersible motor winding in his shop name Shreeji Electric work. During this work victim got sock and fell down on floor. Then after shop neighbour shifted him at referal hospital and Doctor declare a dead.</t>
  </si>
  <si>
    <t>Aseda</t>
  </si>
  <si>
    <t>Harijan Kuberbhai Maghabhai</t>
  </si>
  <si>
    <t>16-05-22 @15:00</t>
  </si>
  <si>
    <t>When Owner's cow grazing grass in owner's land (Vada), suddenly top outgoing conductor of 11KV Vadhaniya-AG from 66KV Rasana Sub Station broken and fall down on ground and touch to the cows leg and got electric shock and died</t>
  </si>
  <si>
    <t>conductor brocken</t>
  </si>
  <si>
    <t xml:space="preserve">Maintenace of ele line </t>
  </si>
  <si>
    <t xml:space="preserve">necessary rectification has been done </t>
  </si>
  <si>
    <t>maintenance carried out</t>
  </si>
  <si>
    <t xml:space="preserve">Savgadh (Dhandha) , Near bharat trading oxygen plant
</t>
  </si>
  <si>
    <t>Bharvad Lalabhai Malabhai</t>
  </si>
  <si>
    <t>05.05.2022</t>
  </si>
  <si>
    <t>During site inspection , A Buffalo was found died below said JGY transformer center . At the time of inspection  there was no any symptoms of leakage current found at incident location . Also all the earthings of transformer center was earthed through PVC Rigid pipe .</t>
  </si>
  <si>
    <t xml:space="preserve">EARTHING WIRE WITHOUT EARTHING PIPE </t>
  </si>
  <si>
    <t>PROVIDING EATHING</t>
  </si>
  <si>
    <t>EARTHING PIPE PROVIDED</t>
  </si>
  <si>
    <t>TC MAINTANANCE DONE AND EARTHING PROVIDED WITH INSULATED PIPE</t>
  </si>
  <si>
    <t>ASARI VISHRAMBHAI SALUBHAI</t>
  </si>
  <si>
    <t>28.05.2022</t>
  </si>
  <si>
    <t>On Dtd 28-05-22, Electrical Accident occurred to victim while ,he tried for sprinkling water on new C.C. block for masonary use. During that time, 1-ph 0.5 HP motor not started kept on water tank , so he tried to catch 2 wire(used in submesible motor winding) which was comming from his house wiring plug point, took in his right hand and hang to check power supply in motor, at that time open wire whose insulation of wire deteriorated part of wire came in contact with his hand and other side, his lag were directly in contact wet ground near water tank , so he got shock and died. Electrical accident occured in consumer's premises by his private wire. Hence, UGVCL is not responsible for this accident.</t>
  </si>
  <si>
    <t>VICTIM FAULT</t>
  </si>
  <si>
    <t>nil</t>
  </si>
  <si>
    <t>UBHARAN</t>
  </si>
  <si>
    <t>VAGHRI KISHANBHAI DINESHBHAI &amp; VAGHRI BHALABHAI RAMESHBHAI</t>
  </si>
  <si>
    <t>25.05.2022</t>
  </si>
  <si>
    <t>There is HT line of 11 kV Bhempoda AG feeder supplying power on group TC. Today, both victims came to the sight for MANDAP work for marriage function at Vaghri Maheshbhai Kalabhai house. Mandap was placed under HT line. Both victims were erecting 20 feet Iron Pipe for decoration work below HT line and touched to HT line. So, both got electric shock and electrocuted Nearby people took them to Hospital for treatment , but both were died. PM Report and police punchnama awaited.</t>
  </si>
  <si>
    <t xml:space="preserve">MAINTENANCE CARRIED OUT HT LT RESTRINGING </t>
  </si>
  <si>
    <t>FIRST-100000</t>
  </si>
  <si>
    <t>ZANHARIYA</t>
  </si>
  <si>
    <t>SOLANKI MAHENDRASINH VIRAMSINH</t>
  </si>
  <si>
    <t>TThere is special AG connection of Solanki Vaghsinh Krishnasinh. Beside his connection, there was farm of Solanki Viramsinh Himmatsinh where construction was done under AG HT Line. While spraying water on under construction house, he came in contact with 11 KV Zankhariya AG fdr and his left shoulder touched and get shock. He is admitted to SHivalik Hospital, Bayad under Treatment.</t>
  </si>
  <si>
    <t>NOT APPLICABLE DUE TO NFH</t>
  </si>
  <si>
    <t>Sunshi</t>
  </si>
  <si>
    <t>Chamar Karshanbhai Kanabhai</t>
  </si>
  <si>
    <t>17.06.2022</t>
  </si>
  <si>
    <t xml:space="preserve">As on Dtd.17.06.2022,at 3.00 pm ,at Chamarvas village-Sunshi ta-Visnagar a buffalo of Chamar Karshanbhai Kanabhai tide near to LT line girder pole got electrocuted and died.a 4sqmm LT PVC cable along with GI wire was incoming from near by pole to LT girder pole.this cable was punctred and neautral of this cable was in contact with GI wire and gireder pole.at the same time in same LT line service cable of patel Amrutbhai Ganeshbhai was punctured and neutral became live, due to this leakage current was flowing on GI wire and Gireder pole.Buffalo was tied near gireder pole got electrocuted and died.The detail investigation is under progress. </t>
  </si>
  <si>
    <t>CEI Report No:- 1143/2022/26.08.2022</t>
  </si>
  <si>
    <t>Maintenenace of Serivce to be done</t>
  </si>
  <si>
    <t>LT line maintanance is done on 18.6.2022 and faulty cable were replaced.</t>
  </si>
  <si>
    <t>Limbodara</t>
  </si>
  <si>
    <t>Owner Of Cow Gosmani Bachugiri Anandgiri</t>
  </si>
  <si>
    <t>13.06.2022</t>
  </si>
  <si>
    <t>When cow is going near the water tank (havada) for drinking water , the cow is touched with cage of transformer which is located near the water tank and cage of transformer is already touched with distribution box which is located on transformer center and leakage current found on distribution box and due to that the same leakage current found on cage of transformer and cow is touched with cage of transformer and got electrocuted and died on the spot.</t>
  </si>
  <si>
    <t xml:space="preserve"> For the Safety purpose and future accident prevention ,  transformer center shifting proposal is  under process.  </t>
  </si>
  <si>
    <t>KHODAMBA</t>
  </si>
  <si>
    <t>COW OF PATEL HASMUKHBHAI VALABHAI</t>
  </si>
  <si>
    <t>12.06.2022</t>
  </si>
  <si>
    <t xml:space="preserve">Fatal Electrcal Accident Occured to Cow (Owner -Patel Hasmukhbhai Valabhai) Under UGVCL Line 11KV Shamalaji AG Feeder pole No-41  During heavy rain on dtd.12.6.22 at 20:05 P.M. Accident occurred to Cow While heavy raining with wind  , that time kite wooden stick  touched with live 11 kv line conductor to  lower part of G.I.Pin and V-cross arm and leakage Current passed through G.I.earthing wire which is deteroiated and disconnect from ground  and bounded with pole,so leakage current passes through it and at that time cow came in contact with live wire,so Cow got Shock and died. </t>
  </si>
  <si>
    <t>pole earthing not maintained properly</t>
  </si>
  <si>
    <t>provide GI wire earthing with pvc pipe</t>
  </si>
  <si>
    <t>Udepur</t>
  </si>
  <si>
    <t>Gauswami Shardaben Mangalgiri</t>
  </si>
  <si>
    <t>FH ELECTRICAL</t>
  </si>
  <si>
    <t>Na</t>
  </si>
  <si>
    <t xml:space="preserve">           On dated 13.06.2022 around 4.00 pm victim was cutting grass in farm.4 wire Ag LT line passing to AG Connection of Goswami Keshavgiri Hirgiri,in such LT line spacers are provided.Due to heavy wind and heavy rain,one phase  of conductor broken due heavy wind,as neem tree branches fallen on top LT Conductor and fallen on temporary private self made fencing of approx 1 to 2 feet for protecting forest animals (pig,blue cow)surrounding farm.At that time approx 100 mtr away victim got electric shocked while touched to this fencing.Then after victim was taken to private Navjivan hospital Bayad and after then to Bayad CHC for further treatment  where doctor declared death.</t>
  </si>
  <si>
    <t>COMPANY FAULT</t>
  </si>
  <si>
    <t>TO CARRIED OUT MAINTENANCE</t>
  </si>
  <si>
    <t>SIKA KAMPA</t>
  </si>
  <si>
    <t>PAGI RAJUBHAI PUNABHAI</t>
  </si>
  <si>
    <t>5 BUFFALO AND 12 GOAT WERE GAZING NEAR FIELD OF SIKA KAMPA VILLAGE.DUE TO HEAVY WIND AND RAIN ONE PHASE WIRE OF LT AG 4 WIRE LINE CONDUCTOR BROKE DOWN AND FELL ON ONE BUFFALO .BUFFALO GOT ELECTODUCT AND DIED ON SPOT.</t>
  </si>
  <si>
    <t>YES</t>
  </si>
  <si>
    <t>LT WIRE RE STRINGING &amp; SPACER PROVIDED</t>
  </si>
  <si>
    <t>NOT APPLICABLE,PM NOT DONE.</t>
  </si>
  <si>
    <t>DOLPUR</t>
  </si>
  <si>
    <t>KHANT RASIKBHAI NATUBHAI</t>
  </si>
  <si>
    <t>APPROX. 2.30 PM DURING HEAVY RAIN BUFFALO TIED WITH CHAIN NEAR PSC POLE.DUE TO RUST STAY WIRE PSC POLE WAS BROKEN BY SOME PERSON AND TIED WITH EARTHING WIRE.STREET LIGHT OF SUCH POLE NO ANY CONNECTOR PROVIDED BY GRAM PANCHAYAT AND DIRECTLY JOINT WITH STREET LIGHT CONDUCTOR THROUGH INSULATION JUMPAR WITHOUT ANY INSULATION TAPE.SAME TIME DUE TO HEAVY WIND LOOSE JUMPAR OF STREET LIGHT CONTACT WITH STAY WIRE AND HENCE LEAKAGE CURRENT PASSING THROUGH GI WIRE TO EARTH AND SAME TIME BUFFALO NEAR PSC POLE GOT ELECTOCUTED AND DIE ON SPOT.</t>
  </si>
  <si>
    <t>Salal(Near Salal Highway to Salal village road)</t>
  </si>
  <si>
    <t>Bharvad Nagjibhai Chakubhai</t>
  </si>
  <si>
    <t xml:space="preserve">    On Dtd.17/06/2022,Time: 10=30 AM at the Time of Site Inspection,there was LT two wire 1 Phase wire Electric line  pass through farm.LT long span One phase of LT Line Conductor were snapped from LT Shackle due to conductor was detoriated and due to pressure of wind the conductor was snapped.The Buffalo was Depasture Under LT Line conductor,The Broken Live Conductor was Falled on Buffalo.Due to the Buffalo was contacted with Live LT Line Conductor,Buffalo died on the spot.The Owner of Buffalo is Bharvad Nagjibhai ChakubhaiVillage:Salal,Ta:Prantij,Distict:Sabarkantha.</t>
  </si>
  <si>
    <t>PROPER PRECAUTIONARY  MAINTANANCE DONE</t>
  </si>
  <si>
    <t xml:space="preserve">PRECAUTIONARY MAINTANACE </t>
  </si>
  <si>
    <t>MAINTANANCE DONE AND DETORIORATED CONDUCTOR REPLACED</t>
  </si>
  <si>
    <t>PRECAUTIONARY MAINTANCE DONE ON SUCH ACCIDENT PRONE LOCATION SITE</t>
  </si>
  <si>
    <t>SATIPUR</t>
  </si>
  <si>
    <t>BUFFALO OF RATHOD SABABHAI HIRABHAI</t>
  </si>
  <si>
    <t>FA (BUFFALO)</t>
  </si>
  <si>
    <t>19.06.2022</t>
  </si>
  <si>
    <t>Fatal Animal Accident occurred to Buffalo of Rathod Sababhai Hirabhai at Satipur Village,Ta. Meghraj Di. Arvalli during 5.45 am as per information getting by owner. The Animal fatal electrical accident occurred Buffalo while rain was running sparking occur on pole due to consumer service wire touch with LT D clamp(service wire insulation damaged at a time) so current pass through pole to *ground* and Buffalo was tie near LT pole (i.e approx 6 feet) and Buffalo coming under electric stress so Buffalo die on the spot</t>
  </si>
  <si>
    <t xml:space="preserve">new earthing of  carried out </t>
  </si>
  <si>
    <t>Vatda Bayad</t>
  </si>
  <si>
    <t>2 Buffalow of Parmar Bharatbhai Chhababhai</t>
  </si>
  <si>
    <t>23.06.2022</t>
  </si>
  <si>
    <t>The Animal Fatal electrical Accident occurred to owner shri Parmar Bharatbhai Chhababhai of vi-Vatda Bayad,Ta-Bayad,Dist-Arvalli under Bayad sdn on dt-23.06.2022 at approximately 12.00 am.Visit at site on dt-23.06.2022,Time-9.30 am.After site investigation,due to heavy wind and rain from end pole,one number of LT Copper wire out of four wires snapping from LT shackle insulator and came in contact with exact below tied two numbers of buffaloes where at night rain and wet land both buffaloes got socked and death.</t>
  </si>
  <si>
    <t>16500+16500=33000</t>
  </si>
  <si>
    <t>Farm of Patel vithalbhai karshanbhai at Pural,</t>
  </si>
  <si>
    <t>Bharwad Karsanbhai Bachubhai</t>
  </si>
  <si>
    <t>24.06.2022</t>
  </si>
  <si>
    <t>Due to heavy wind &amp; cyclone; Pural Ag feeder LT pole was broken with 4 wire LT line falling down on ground.Meanwhile A cow (approximate 7 years old) was passing &amp; came in contact  to that LT wire.So cow got shocked &amp; died.PM Report and police panchnama awaited</t>
  </si>
  <si>
    <t>PROPER TC MAINTANANCE REQUIRED</t>
  </si>
  <si>
    <t>YES TC MAINTANACE DONE</t>
  </si>
  <si>
    <t>TC MAINTANANCE DONE AND EARTHING PROVIDED WITH INSULATED PIPE AND NEW POLE PROVIDED</t>
  </si>
  <si>
    <t>Kalol</t>
  </si>
  <si>
    <t>Rakeshkumar Natwarsinh Chavda</t>
  </si>
  <si>
    <t>05.06.2022</t>
  </si>
  <si>
    <t>On dtd.5.6.22 time: 17.30, news report of Divya Bhaskar &amp; the police staff came at office for intimate the accident and staff of sdn office immediately went to the site. After site verification, concluded that there is victim first climb on pole nearest to TC, then after with help of yellow cable he climb on transformer structure. then after victim touched the DO structure and fell down. During this incident there is no any tripping  occured.</t>
  </si>
  <si>
    <t>no UGVCL fault,TC maintanance done</t>
  </si>
  <si>
    <t>Kerala</t>
  </si>
  <si>
    <t>Nevabhai Ditabhai Damor</t>
  </si>
  <si>
    <t>07.06.2022</t>
  </si>
  <si>
    <t>Victim has taken LC of 11 kv Yogi feeder at 18.45 and he was attending phase sequence reversal on feeder, he got electrocuted at gantry of Yogi feeder in SS itself. Yogi feeder is HT express feeder having 2 HT connection on it, and checking them both, primary conclusion is that, due to DG set running at matlax company with GOD switch connected with ugvcl grid, power may returned in line and the victim got electrocuted.</t>
  </si>
  <si>
    <t>GOD Switch is double-checked to avoid any electrocution</t>
  </si>
  <si>
    <t xml:space="preserve">Bhangadh </t>
  </si>
  <si>
    <t>Jagdishbhai Punabhai Kalasva</t>
  </si>
  <si>
    <t>09.06.2022</t>
  </si>
  <si>
    <t>B A Bhoi</t>
  </si>
  <si>
    <t xml:space="preserve">On date:-09-06-2022 , 11 KV Zankhi JGY feeder emanating from 66 KV Dholera ss was  gone In Permanent fault at :-5:30am. So, GETCO staff Informed to BA BHOI (LM) that the 11 kv zankhi  Jgy feeder In PF. Thus Shrl BA BHOl(LM) as a supervisor and J P KALASVA (EA) as well as J .R PARMAR  (EA) went for attending the line, after line patrolling they were found 01 ht pole broken and 01 pole  tilted In Mingalpur tapeline, so after cut off shackle pole jumper and other necessary rectification done  and they charged the feeder on 7:10 am.  
After that they Informed for damage in 11 KV Zankhi JGY feeder about 8:00 am and DE arranged contractor gang with supervisor Shri B R PARMAR for rectification work of damaged pole and  also give additional help of SHRI K N GOHIL(EA) and SHRI M G KANZARIYA (EA) to B A BHOI (LM) for  restoring power as early as possible. So, as per schedule SHRI C J Rathod contractor gang reached at  location with supervisor about 2:45 pm for rectification work. As per statement of SHRI B R PARMAR  gang supervisor that after conforming with B A BHOI (LM) for all line was isolated they started work of  rectification at that time shackle pole jumper already disconnected from line and B A BHOI, J P  KALASVA, MG KANZARIYA and KN GOHIL gone for Mingalpur tapeline patrolling and they also done  rectification of one location where one conductor fallen in V- cross arm was rectified and they all were come at location where contractor gang working after whole line patrolling done. As per statement of SHRI B A BHOI and other staff at that time contractor gang work almost completed (i.e. only one wire pending to restringing). So they all BA BHOI (LM), J P KALASVA, M G KANZARIYA and KN  GOHIL went to next location where double structure shackle pole jumper cutted at that point SHRI  BA BHOl (LM) instructed to JP KALASVA and MG KANZARIYA for doing re-jumpering on shackle pole.  After that SHRI B A BHOI and K N GOHIL went at Bhangadh village (Dashama switch ) for cut off the  power of line from this location Mahadevpura , Mingalpur and Zankhi village get power or isolated.  After cut off the said switch as per instruction given by shri B.A.Bhoi, LM shri K N Gohil, EA informed to M G Kanjariya, EA for starting rejumper work without doing earthing on line. As call received on M G Kanjariya cell phone for starting work they both J.P.Kalasva and M.G.Kanjariya climbing on pole and  started rejumpering work during this work M.G.Kanjariya completed one Jumper and J.P.Kalasva work In  progress at that time conductor and binding wire in hand of J.P.Kalasva and M.G.Kanjarlya observed that  whole body of shri Kalasva vibrate and immediately fallen down from pole. So, he quickly came down  and informed to K N Gohil as he assume that Kalasva may got electrocuted from return current In line.  
From site visit and line network in Mahadevpura tapline 02 nos. of DG set is there In 220 KV  Mahadevpura ss and there is also 02 nos. connection one for Control room 1) Executive Engineer,  GETCO con.no:-273so/10041/6 and other is temporary connection for construction purpose 2)  TRANSRAIL LIGHTING LTD. 220 KV SS having con.no:-27300/00117/3 respectively , So, we take both connection MRI data of said connection and also functioning of DG set checked on dt:- 10 06 2022 In presence of DE Tech-1, DE Tech-2 and DE LAB of Bavla division office. From above Executive Engineer, GETCO con.no:-27380/10041/6 connection DG connected with change over switch and work properly  while TRANSRAIL LIGHTING LTD. 220 KV SS having con.no:-27300/00117/3 connection DG without  change over switch. So, as per MRI data and functioning of DG there is only one possibility for return  power from this temporary connection only. Thus, said connection was disconnected and informed to  consumer for installing change over switch and submission fresh test report. Executive Engineer of  Bavla Do and Add. Chief Engg. Of Sabarmati circle done site visit on dt:- 13.06.2022.   
</t>
  </si>
  <si>
    <t>CHARGSHEET ISSUED TO ON SITE LINE MAN FOR POOR SUPERVISION VIDE LETTER NO:- UGVCL/BAVLA DO/EST/DA/157, DATED:- 13-07-2022</t>
  </si>
  <si>
    <t>Jagatpur</t>
  </si>
  <si>
    <t>1) Archanaben Dineshbhai Gupta 2) Bipin Pintubhai Kori</t>
  </si>
  <si>
    <t>11.06.2022</t>
  </si>
  <si>
    <t>On dtd.11.6.22 at 7.30 PM apprx. Phone call received at Ognaj Sdn complain centre regarding leakage current at Sifron society, immediately line staff visited location.  Afte reaching at location, present local persons informed that while it was raining, one child touched his house gate which was connected to AMC streetlight iron pole (pole number SSK/54411) through iron wire, since streetlight pole whosw terminal box was placed adjacent to victim's house, leakage current flew through iron wire and thus child got electrocuted. Seeing the chile one lady tried to save the chile and she also got electrocuted at the same place. After that both victims were admitted to nearest hospital by local persons where doctor declared them dead.</t>
  </si>
  <si>
    <t>NO any clarification in CEI report</t>
  </si>
  <si>
    <t>new section provided,lt spacers installed &amp; service replacement done of the needful.</t>
  </si>
  <si>
    <t>NAVAPURA</t>
  </si>
  <si>
    <t>RABARI BHARATBHAI HARJIBHAI</t>
  </si>
  <si>
    <t>On date 13.06.2022 at around 06:00 pm Shri Bharatbhai Rabari was returning back with his 30 camels, one of his female camel ran to eat neem tree branch and came in contact with 11 kV Laxmipura AG feeder passing nearby and got electrocuted and die. The span of the line is approx 90 mtrs and one of the conductor got loose from pin binding due to tree branch fallen on it during Sunday evening storm, the same loose conductor came in contact with camel.</t>
  </si>
  <si>
    <t>fault of UGVCL network</t>
  </si>
  <si>
    <t>regular maintanance of feeder</t>
  </si>
  <si>
    <t>11 kV Laxmipura AG feeder tree cutting and other maintanance done and all the conductor sraightened</t>
  </si>
  <si>
    <t>Ambali</t>
  </si>
  <si>
    <t>Mahavirkumar Surendra Bhola</t>
  </si>
  <si>
    <t>16.06.2022</t>
  </si>
  <si>
    <t>On dtd.16.6.22, time:18.30, the police staff came at office for intimate the accident and office staff immediately went to the site. After site verification and discussed with there with available labour, concluded that victim was touched the defective moter and got elctrocuted whilw lift the water from under ground tank.</t>
  </si>
  <si>
    <t>Informed to install ELCB and submit the Test Report ; TR is received after ELCB Installation</t>
  </si>
  <si>
    <t>Shilaj</t>
  </si>
  <si>
    <t>Nilesh Gomaram Parmar</t>
  </si>
  <si>
    <t>26.06.2022</t>
  </si>
  <si>
    <t>On dtd.27.6.22, at 18:00, the police staff came at office for intimate the accident and staff of Sdn immediately went to the site. After site verification, we concluded that there is some leakage current at bunglow 50. There is common shed between bunglow 50 and 47. The victim was touched the metal wire of common metal shed of bunglow 47 &amp; 50 and got electrocuted.</t>
  </si>
  <si>
    <t>Popatpara(Juval)</t>
  </si>
  <si>
    <t>Solanki Lavjibhai Ranchhodbhai</t>
  </si>
  <si>
    <t>27.06.2022</t>
  </si>
  <si>
    <t>Due to heavy wind and rain LT conductor binding breakup from LT shackle insulator and touch to earthing wire. A Buffalo came in contact with the earthing wire and as leakage current was passing from the GI wire got electrocuted and died.</t>
  </si>
  <si>
    <t>Line maintenance required</t>
  </si>
  <si>
    <t>Rectified earthing during Maintenance</t>
  </si>
  <si>
    <t>Nareshbhai Dahyabhai Bharvad</t>
  </si>
  <si>
    <t>29.06.2022</t>
  </si>
  <si>
    <t xml:space="preserve">As per press note of sandesh news paper on dated 30.6.2022,victim have got electric shock when touch to the single phase motor during water lifting in his home on dt. 29.6.22
</t>
  </si>
  <si>
    <t>IT IS NOT UGVCL FAULT ACCIDENT OCCURED IN WITHIN PREMISES DUE TO MISTAKE OF VICTIM HIMSELF.</t>
  </si>
  <si>
    <t>KHALI</t>
  </si>
  <si>
    <t>THAKOR VISHNUJI SHANKUJI</t>
  </si>
  <si>
    <t>12.6.22 (7.30HRS)</t>
  </si>
  <si>
    <t xml:space="preserve">In khali village Umiya para road near  Transformer cetnre of 11 kv Kamli(khali) Ag feeder Loc no.20,Shri Thakor Virsangji Shankuji'S buffalo came to drink water in artificial reservoir at near Transformer cetnre,at that time buffalo might came in contact with Leakage current flowing from Agricultural consumer shri Umatiya Abdul Rehman Nurmohammad's motor cable shot.During drinking water in reservoir buffalo might got shocked and died in the Resevoir. </t>
  </si>
  <si>
    <t xml:space="preserve">leackage current </t>
  </si>
  <si>
    <t>due to contact of  earthing wire</t>
  </si>
  <si>
    <t>earrhing wire coated with pvc pipe</t>
  </si>
  <si>
    <t>Odhava</t>
  </si>
  <si>
    <t>Thakor Kiran (Urfe-Hochi) Balvantaji (Urfe-Kacharaji)</t>
  </si>
  <si>
    <t>12-06-22 @13:00</t>
  </si>
  <si>
    <t>As per eye witnessstatement victm was doing tree cutting work in farm of Shri Ishvarbhai sendhabhai Rabari in Odhava Village. During this work suddenly Victim shri Kiran urfe (Hochi) Balvantaji Urfe(Kacharaji) Thakor came in contact with cable which is used for tree cutter machine and got electric sock and died.</t>
  </si>
  <si>
    <t>Un Known</t>
  </si>
  <si>
    <t xml:space="preserve">Outsider  </t>
  </si>
  <si>
    <t>12-06-22 @21:15</t>
  </si>
  <si>
    <t xml:space="preserve">on dt.-12.06.22 evening due to heavy wind and rain treebranch fallen on LT line near chandralok road. Due to this LT line conductor snapped and fall on ground at that time 2 nos. stray cows passes nearby and touched the conductor and got electrocuted and died. </t>
  </si>
  <si>
    <t>due to tree fallen</t>
  </si>
  <si>
    <t>periodically tree cutting required</t>
  </si>
  <si>
    <t>tree cutting done</t>
  </si>
  <si>
    <t>12-06-22 @21:30</t>
  </si>
  <si>
    <t>on dt.-12.06.22 evening heavy wind and rain fall in deesa. May be due to this one insulated wire was hanging between DO Pin insulator and DO Angle. Due to rainy atmosphere current leacked through insulated conductor. At that time 1 no. stray cow passed nearby and due to leackage current cow got electrocuted and died.</t>
  </si>
  <si>
    <t>Vajegadh, Ta. Tharad</t>
  </si>
  <si>
    <t>SHRI NAVINBHAI JIVABHAI MAGARWADIYA  (EMP NO.17599) (ELECTRICAL ASSISTANT (VS),Tharad-2 Sdn)</t>
  </si>
  <si>
    <t xml:space="preserve">(Private Premises), Dept Employee of Tharad -2 </t>
  </si>
  <si>
    <t>14.06.22 at 20.35 PM</t>
  </si>
  <si>
    <t xml:space="preserve">On dtd-14.06.2022,  Approx. Time 20:35 , Shri Navinbhai J Magarwadiya (EA-VS) was trying to start single phase  electric motor at his home to fill the water in sintex tank at that time one male pin plug connected to switch board and at same time switch was in "ON" position at the other end there was a male pin plug which came in contact to right hand finger of victim hence Non-Fatal Electrical Accident occured. After he was referred at private Hospital and he was under treatment. </t>
  </si>
  <si>
    <t>Unn</t>
  </si>
  <si>
    <t>DESAI MADHABHAI VIRAMBHAI</t>
  </si>
  <si>
    <t>27.6.22</t>
  </si>
  <si>
    <t>on dated 27.6.22 heavy wind is there ,11 kv khengarpura fdr,s conductor snapped and the buffaloe came in contact of live wire and got shock and died on the spot</t>
  </si>
  <si>
    <t>Melusan</t>
  </si>
  <si>
    <t>Pravinbhai Bhemabhai Suthar</t>
  </si>
  <si>
    <t xml:space="preserve">02-07-2022 at 07.30 hrs approx. </t>
  </si>
  <si>
    <t>The victim was came to his parlour shop in morning. He was parking his bike near other shop located nearby , of which iron shutter was already closed. At that time he slipped and touched to the shutter. As per primary visit done at site power of that closed shop was coming by their private cable from outgoing fuse board of 3 phase meter located in other nearby diamond cutting industrial 3 phase service connection named Suthar Jemalbhai NaranBhai Virabhai-28703/10157/6. Thus the victim came in touch with shutter which was electrocuted due to insulation breaking of their private cable touching to shutter and thus victim also electrocuted and died.</t>
  </si>
  <si>
    <t>Manund</t>
  </si>
  <si>
    <t>THAKOR RAMBAIBEN JIVANBHAI</t>
  </si>
  <si>
    <t>06.07.2022
@08:00 HRS</t>
  </si>
  <si>
    <t>As on Date 06.07.2022 @08:00 Hrs Aprox. Thakor Rambaiben has leave their buffalo from Shed for Drinking of Water. At that time buffalo goes to nearby electric pole near the residence of Amin Pravinbhai Manilal and came in contact to Earthing Wire (G.I) of electric pole and electrocuted and buffalo die. During detail investigation it is found that There are four servic wire looped together with the sectioin cable from LT Network. The insulation tape at the looping found open due to rain and touched to stay wire (upper part above Stay Insulator) of the electric pole. Due to that leakage current flows to Earthing wire (G.I) of the electric Poles and same time buffalo came in contact with the Earthing Wire of same pole and hence electrical accident occurs.</t>
  </si>
  <si>
    <t>CEI Report: - 1567/2022/29-12-2022</t>
  </si>
  <si>
    <t>Earthing must be carried out properly with insulated pipe. And proper service looping to be done</t>
  </si>
  <si>
    <t>Serivce joints are insulated with tap and regular maintenance activities is done</t>
  </si>
  <si>
    <t>Dharpur
 Ta-Patan Dist-Patan</t>
  </si>
  <si>
    <t>Mare (female horse)
 of owner Shri Bachubhai Punjabhai Bhangi Vill-Dharpur Ta- Dis-Patan</t>
  </si>
  <si>
    <t>07.07.2022
@ 0:15 hrs Appox.</t>
  </si>
  <si>
    <t>As on date 06.07.2022 approx 00:15 hrs, Shri Bachubhai Punjabhai Bhangi's Mare(female horse) was grazing in private premise and got electrocuted near private premise's streetlight pole. The matter is under investigation.</t>
  </si>
  <si>
    <t>CEI Report: - 1563/2022/29-12-2022</t>
  </si>
  <si>
    <t>Wiring must be carried out by approved Licencee electrical contractor and RCCB/ELCB must be installed</t>
  </si>
  <si>
    <t>Consumer and owner of victims is instructed to use ELCB in their premises for protection.</t>
  </si>
  <si>
    <t>Bapaiyara</t>
  </si>
  <si>
    <t>Rabari Jagmalbhai Mafatbhai</t>
  </si>
  <si>
    <t>10.07.2022 AT APRROX 09:00 AM</t>
  </si>
  <si>
    <t>A Electrical Fatal Human Accident Occurred To  Outsider Rabari Jagmalbhai Mafatbhai ,Village-Bapaiyara,As Per Eye Witness Statement U.G.V.C.L. L.T.Line Passing In Front Of Victim House And  While Cutting Neem Tree Branch  Standing On Ground With Dhariya By  Victim ,   He  Was Electrocuted And Died,By Observing At Site Tree Branches Near Lt Line Were Cut Down Which Was Touched To Same Lt Line Stated By Eye Witness.</t>
  </si>
  <si>
    <t>Gerita</t>
  </si>
  <si>
    <t>Owner Name:-Chauhan Manuji Pratapji</t>
  </si>
  <si>
    <t>11.07.2022</t>
  </si>
  <si>
    <t>Buffalo Touched To Waterwork Tc Center G.I.Wire &amp; Got Electrocuted Due To Leakge Current Found In Waterwork Connection.</t>
  </si>
  <si>
    <t xml:space="preserve">CEI Report No: - 1397/2022/14.11.2022
</t>
  </si>
  <si>
    <t xml:space="preserve">Transformer insulated earthing and fencing should be provided to avoid accident &amp; Periodically maintanance should be carried out. </t>
  </si>
  <si>
    <t>Instruction Given to water work operator to rectify faulty motor and winding also fencing provision will be done</t>
  </si>
  <si>
    <t>Modhera</t>
  </si>
  <si>
    <t>Thakor Mukeshji Hiraji</t>
  </si>
  <si>
    <t>11.07.2022 AT APRROX 09:00 AM</t>
  </si>
  <si>
    <t>A Fatal Human Electrical Accident Occurred  To Shree Thakor Mukeshji Hiraji.Village-Modhera,Ta:Bechraji, Dist:Mehsana , A Victim Was Standing On Terrace &amp; Removing Wooden Support( Wood Used For Terrace Work-Patti) Which Was Used For Construction Work Of New Shop &amp; At That Time Victim Was Came In Live Contact With 11 Kv P &amp; T Jgy Fdr &amp; Got Electrocuted &amp; Died On Site.</t>
  </si>
  <si>
    <t>People were educated to maintain safe distance from electrical network, Line shifting work completed</t>
  </si>
  <si>
    <t>Sampra</t>
  </si>
  <si>
    <t>Shah Kiritbhai Ramniklal</t>
  </si>
  <si>
    <t>09.07.2022
@ 14:30 hrs Appox.   (message received from Divya Bhaskar news dtd 11.07.2022)</t>
  </si>
  <si>
    <t>The Victim was fitting a GI string inside his rental house room for drying clothes as it was rainy season.At one side of the wall, he fitted the starting portion of GI string while the other end he tried to fit on opposite wall through hole during which the house wiring which was haphazard and whose insulation was broken and it was bare, came in contact with GI string and victim got electric shock and fall on stone infront of his house door. He was hospitalized and declared dead.</t>
  </si>
  <si>
    <t>Consumer were educated to install ELCB in their premises for protection. Not to use conducting material for drying cloth.</t>
  </si>
  <si>
    <t>OWNER OF COW RABARI BHAGVANBHAI KURSHIBHAI</t>
  </si>
  <si>
    <t>19.07.2022 AT 7.00 PM</t>
  </si>
  <si>
    <t>Due to rainy season, LT line jumper was burnt on PSC pole  and this jumper was touched with turn-buckle and angle of guarding. As guarding was provided from PSC pole  (which having proper earthing wrapped to all fabrication) to girder pole due to road crossing. Hence leakage current was passing from angle to guarding to opposite girder pole.  The victim cow was  returning  to home after grazing, Mean while it was passing through this charged girder pole and came in contact with said girder pole. Due to that the cow was electrocuted and died on the spot.</t>
  </si>
  <si>
    <t>CEI Report No: - 1260/2022/18.10.2022</t>
  </si>
  <si>
    <t xml:space="preserve">Line Maintenance done and Burnt jumper was replaced </t>
  </si>
  <si>
    <t>Sametra</t>
  </si>
  <si>
    <t>Thakor  Manuji Bhavanaji, Thakor Vas, Village Sametra, Tal. &amp; Distt. Mehsna.</t>
  </si>
  <si>
    <t>25.07.2022          at 13.30 hrs.(Approx)</t>
  </si>
  <si>
    <t>A twin core cable of private installation was laid  on the ground in industrial Polt of Shri   Mehulkumar Vinodray Sompura, Consumer No. 20904/10309/9, The iron chain tied on buffalo's neck rubbed with the open private cable and the insulation got damaged and thus the buffalo  got electrocuted. Detailed cause of an accident is under investigation.</t>
  </si>
  <si>
    <t>CEI Report No: - 1264/2022/18.10.2022</t>
  </si>
  <si>
    <t>Awarness to be provided  to the  consumers  for  House wiring to be done by Contractor which is authorised by Govt.</t>
  </si>
  <si>
    <t>People were educated to install high quality cables and ELCB at their premises to avoid such accident</t>
  </si>
  <si>
    <t>Gorad,TA- Mehsana,Di-Mehsana</t>
  </si>
  <si>
    <t>Owner Name-Rabari Umangbhai Jayrambhai,Age-21 years</t>
  </si>
  <si>
    <t>25.07.2022    08:00 AM Hrs.</t>
  </si>
  <si>
    <t>On Dated-25.07.22 3.ph -4 wire LT line of Indiranagar TC (JGY) whiches passes through near Shitla Mata Mandir,One Phase of out going conductor (between 4 &amp; 5 no pole) is broken due to sparking &amp; rain and also which power is ON .In the morning appr.8:00 AM the both cows(Female) came in the contact with the live broken conductor of LT line(JGY) and got electrocuted and the both cows occurred FATAL Electrical accident.</t>
  </si>
  <si>
    <t>CEI Report No: - 1208/2022/18.10.2022</t>
  </si>
  <si>
    <t>LT line maintenance is done accordingly and out going phase conductor is completed</t>
  </si>
  <si>
    <t>Padla</t>
  </si>
  <si>
    <t>Cow Bharvad Babubhai Bodhabhai</t>
  </si>
  <si>
    <t>26.07.2022 AT08:00 AM</t>
  </si>
  <si>
    <t>A  Fatal Animal Accidant Occured At Padla Vill Ta-Shankheswar Dis-Patan Near Padla W Tc During Cow Of Bharvad Babubhai Bodhabhai Going For Eating Grass And Going Near Tc Fancing Arear During This Period Cow Weas Electrocuted And Died Due To Leakage Current Of Tc This Is Primary Reason Which Is Told By Victim But During Investigation Of Site By Ugvcl Empyoes There Is No Any Lekage Current Presnt On Padla Ww Tc Also It Fancing Area And Also Tc Earthing Was Full Of Satisfactor And Plastic Cotted Pipe Coverd On G.I 8 No Earthing Wire So During Site Visit We Dined That Cow Died Due To Leakage Current Of Padla Ww Tc So After All Site Verification We Will Conclud That Final Jugment Taken On The Bais Of Post Martom Report Submitted By Victim Owner.</t>
  </si>
  <si>
    <t>CEI Report No: - 1579/2022/26.12.2022</t>
  </si>
  <si>
    <t>Regular Tree cutting of creeper &amp; trees on 11 kV line &amp; TC center</t>
  </si>
  <si>
    <t>People were eductaed to keep their Animals away from UGVCL Network</t>
  </si>
  <si>
    <t>Dabu</t>
  </si>
  <si>
    <t>Owner of Cow  Thakor Viramji Manaji</t>
  </si>
  <si>
    <t xml:space="preserve">26.07.2022 @ 07:00AM </t>
  </si>
  <si>
    <t>Due To Heavy Rain And Wind Near By One Smaller Size Tree Branch Of Neem Tree Touch And Break On Lt Line Of Loc-43/45/2 Tc And 3 Wire May Be Gatherd And Broken And Fallen On Ground.There Is 11 Kv Sagthala Fdr And Said Lt Line Crossed.This Victim Cow Seperated From Owner And Enter In Other Near By Person Field Where 3 Wire Fallen This Cow-Zota Grazing And In Touched With Broken 3 Wires And Eloctroduced.</t>
  </si>
  <si>
    <t>CEI Report No: - 1325/2022/07.11.2022</t>
  </si>
  <si>
    <t>tree cuting was done and line maint. Done</t>
  </si>
  <si>
    <t>Mandali</t>
  </si>
  <si>
    <t>Vaghari Prakashbhai Punabhai</t>
  </si>
  <si>
    <t>28.07.22</t>
  </si>
  <si>
    <t>While fitting the water pipe in running motor for pulling water from water tap,at that time he got electric shock in his premises.</t>
  </si>
  <si>
    <t>Disconnected Electric Water Motor from Power supply where leakage current found. Notice given to consumer for installation of Consumer side Protection device like ELCB Switch to avoid this type of accident in future.</t>
  </si>
  <si>
    <t>Anjani(Jaleri fali)</t>
  </si>
  <si>
    <t>Gamar Anitaben Lasabhai</t>
  </si>
  <si>
    <t>02.07.2022</t>
  </si>
  <si>
    <t>The G.I. wire of service line was ther laid from LT pole to roof of the house. Due to repairing purpose of house roof, the G.I. wire was dismantled from the roof but was tide at LT pole side.During the site visit the residual part of the wire used for lunger found touched with fabrication of the pole making whole metal parts live as its contact with live as its contact with live wire and metal part on the LT pole.The victim came in contact with GI wire lying in the yard of her house and she was electrocuted and unfortunately died on the spot.further investigation is under progress.</t>
  </si>
  <si>
    <t>VICTIM&amp;COMPANY FAULT</t>
  </si>
  <si>
    <t>Remove service wire and gi wire at time of pdc connection</t>
  </si>
  <si>
    <t>FIRST 50000</t>
  </si>
  <si>
    <t>Khadol</t>
  </si>
  <si>
    <t>He-Buffalow of Bharvad Bachubhai Hirabhai</t>
  </si>
  <si>
    <t>The Animal Fatal electrical Accident occurred to owner shri Bharvad Bachubhai Hirabhai of Vi-Khadol,Ta-Dhansura,Dist-Aravalli under Bayad sdn on dt-2.07.22 approx 1.30 pm due to heavy wind and rain,Bharvad Kalabhai Khatubhai connection 23674/00016/4,RGPR,which non use since long time,its service wire snapped from meter side tap roll binded joint and laid down on road where water 0.5 to 1 feet approx filled due to heavy rain,at that time due to heavy rain with wind,owner return and came at own village house with his all small big 13 nos Cows,buffaloes animals from grassing them approx away 1 km river side for tied them,out of them 1 he-buffalow age approx 4 to 5 year grassing nearby road side and this LT pole  where service wire snapped in water,came in contact with leakage current in water and He-buffalow got electrocuted and death at sight.PM report and police panchnama awaited.</t>
  </si>
  <si>
    <t>FIRST-8000</t>
  </si>
  <si>
    <t>VAKHATPURA</t>
  </si>
  <si>
    <t>MAKVANA RAJUSINH DIPSINH</t>
  </si>
  <si>
    <t>05.07.2022</t>
  </si>
  <si>
    <t>ON DATE:05.07.22 AT APPROX. 1.00 AM ONE BUFFALO TIED WITH CHAIN BELOW LT LINE.DUE TO HEAVY WIND AND RAIN TWO PHASE WIRE OUT OF LT 4 WIRE LINE CONDUCTOR BROKE DOWN AND FELL ON BUFFALO GOT ELECTRODUCT AND DIED ON SPOT.</t>
  </si>
  <si>
    <t>15000+15000=30000</t>
  </si>
  <si>
    <t>PARMAR AMITBHAI MANUBHAI</t>
  </si>
  <si>
    <t>08.07.2022</t>
  </si>
  <si>
    <t>In Fataji Na Muvada, Zankhariya Village, construction of building of owner Shri Solanki Kanaksinh Prabhatsinh is undergoing and reached upto ceiling level. Victim was working there. While installing 8 FEET LONG iron rod on the Terrace, acidentally iron rod came in induction zone of 11 KV Zankhariya AG passing nearby and as he was holding that bar get electrocuted and fell down. He is admitted to Shivalik Hospital, Bayad under treatment.</t>
  </si>
  <si>
    <t>Kajavas</t>
  </si>
  <si>
    <t>Parmar Singabhai Sangrambhai</t>
  </si>
  <si>
    <t>14.07.2022</t>
  </si>
  <si>
    <t xml:space="preserve">On dtd. 14.07.2022 at 08:00 aprrox. Due to heavy rain and wind 11KV Poshina JGY LT wire broken and fallen on the ground, a bullock came in contact with LT wire  &amp; electrocuted &amp; died on the spot…. </t>
  </si>
  <si>
    <t>TO CARRIED OUT lt MAINTENANCE</t>
  </si>
  <si>
    <t>lt wire stringing done</t>
  </si>
  <si>
    <t>12500+12500 = 25000</t>
  </si>
  <si>
    <t>ANJANA</t>
  </si>
  <si>
    <t>RAMESHBHAI CHHANABHAI VANKAR</t>
  </si>
  <si>
    <t>15.07.2022</t>
  </si>
  <si>
    <t xml:space="preserve">ON DATE:15.07.22 AT APPROX. 10.30 AM VICTIM CLIMB HIMSELF ON NEEM TREE TO CUT BRANCHES OF TREE UNDER 11 KV RUPAL JGY LINE WITHOUT INFORMATION UGVCL OR ANY STAFF OF UGVCL DURING CUTTING OF BRANCHES, BRANCHES TOUCHED 11 KV LINE &amp; HE ELECTROCUTED AND FALL DOWN AND DIED IN SITE. FEEDER WAS NOT TRIP  DETAILS INESTIGATION REPORT AND POLICE PANCHANAMA AWAITED. </t>
  </si>
  <si>
    <t>CONCENT FROM VICTIM RELATED TO NOT CLAIM COMPENSATION</t>
  </si>
  <si>
    <t>RAMOSH</t>
  </si>
  <si>
    <t>RABARI BALDEVBHAI GANDABHAI</t>
  </si>
  <si>
    <t>19.07.2022</t>
  </si>
  <si>
    <t>A cow was passing near transformer structure of    Ramosh  Ag feeder &amp; rubbing his body to the earthing wire of that tc structure.Mean while leakage current might be came to cow due to water logging Around tc structure.So cow got shocked &amp; died on the spot .</t>
  </si>
  <si>
    <t>AMARAPUR(Valani muvadi)</t>
  </si>
  <si>
    <t>ZALA AMARSHIH JAVANSHIH</t>
  </si>
  <si>
    <t>22.07.2022</t>
  </si>
  <si>
    <t>The Fatal Animal accident occured on dated 22.07.22 due to in last week heavy wind and rain the jumper of LT line on the jgy LT line on the JGY LT line pole stuck to D clamp got lose for some reason of said psc pole where having three circuits Lt line. The leakage power comming in to GI earthing wire through D clamp with which the LT line jumper was already stuck. minewhile the buffalo come for grazing grass near this LT line psc pole and that was rubbing body against that psc pole and came in the contact leakage power through GI earthing wire and buffalo got electrocuted and died on the spot at site .PM report and police panchnama awaited. The deatail report under investigation.</t>
  </si>
  <si>
    <t>FIRST-15000+15000=30000</t>
  </si>
  <si>
    <t>Dakhneshvar</t>
  </si>
  <si>
    <t>Parmar Narsinhbhai Jamabhai</t>
  </si>
  <si>
    <t>23.07.2022</t>
  </si>
  <si>
    <t>As per eye witness and panchnama nivedan,on dt 23.07.2022 approx 9.00 pm,at that time rain with wind was going on and said victim was passing nearby PSC Pole,at that time suddenly anyhow one psc end pole 2 wire Arial bunch cable LT line was broken and fell down on victim,he souted for save him and his family members residing nearby this location came and take him out of from falling pole and went to vatrak Hospital where on dt 24.07.2022,1.00 pm approx doctor declared him death.Police Panchnama and PM report awaited.Reason for pole falling is suspected.</t>
  </si>
  <si>
    <t>NOT APPLICABLE DUE TO F(Mechanical)</t>
  </si>
  <si>
    <t xml:space="preserve">NAVAPURA SITWADA </t>
  </si>
  <si>
    <t>DESAI DINESHBHAI VIRAMBHAI</t>
  </si>
  <si>
    <t>26.07.2022</t>
  </si>
  <si>
    <t>A COW WAS PASSING NEAR 2 WIRE LT POLE OF SITWADA AG FEEDER. ON THAT LT POLE 1 IRON WIRE TIGHTEN ON FORTH STAP FROM GROUND &amp; OTHER SIDE OF TJAT WIRE WAS TOUGH WITH GROUND WHILE COW PASSING NEARER TO LT POLE ITS HORN CAME IN CONTACT WITH THAT IRON WIRE &amp; THAT WIRE FIXED WITH ITS HORN &amp; COW TRY TO REMOVE HORN FROM IRON WIRE WHILE IT WAS POSSIBLE THAT LT CONDUCTOR CAME IN CONTACT WITH ANGLE &amp; CURRENT PASSED THROUH THAT IRON WIRE VIA GI EARTHING WIRE &amp; COW GET SHOCKED &amp; DIED ON THE SPOT.</t>
  </si>
  <si>
    <t>UGVCL FAULT</t>
  </si>
  <si>
    <t>PROPER EARTHING DONE WITH INSULATED PIPE</t>
  </si>
  <si>
    <t>EARTHING DONE WITH INSULATED PIPE</t>
  </si>
  <si>
    <t>NEW EARTHING PROVIDED</t>
  </si>
  <si>
    <t>LOLASAN</t>
  </si>
  <si>
    <t>RABARI SHAILESHBHAI BHAGVANBHAI</t>
  </si>
  <si>
    <t>27.07.2022</t>
  </si>
  <si>
    <t xml:space="preserve">During site inspection , A Cow was found died below said AG transformer center . Its body was in contact with the earthing wire of transformer center. At the time of inspection  there was no any symptoms of leakage current found at incident location . All the earthings of transformer center was not earthed through PVC Rigid pipe . So , there might be a  instantaneous leakage current flowing at the time , when cow came in direct contact with live earthing wire.  Thus cow died at spot. 
</t>
  </si>
  <si>
    <t>NEW EARTHING PROVIDED WITH INSULATED PIPE</t>
  </si>
  <si>
    <t>Sagar Dipakbhai Suryavanshi</t>
  </si>
  <si>
    <t xml:space="preserve">Outsider </t>
  </si>
  <si>
    <t>05-07-22 @11:00 A.M</t>
  </si>
  <si>
    <t>As per eye witnessstatement on Dtd 05.07.2022, around 10.30 hours,while victim was illegally working,Repairing and stringing of privet cable over 11kv City-4 feeder line,During this illegal work by any mistake,the fiber optic cable internal support wire touch with 11kv City-4 feeder live line,So current passes from city-4 feeder to support wire to victim body.Thus,victim got electrocuted him self</t>
  </si>
  <si>
    <t>THAKOR VANRAJI JAVANJI</t>
  </si>
  <si>
    <t>5.7.22 (1:00PM)</t>
  </si>
  <si>
    <t>SHRI THAKOR VANRAJJI JAVANJI AT UNAVA ON DTD:5.07.2022 WAS DOING LUNCH WITH HIS FAMILY AROUND 1:00 PM.DURING LUNCH HIS HAND CAME IN CONTACT WITH TABLE FAN PLACED NEAR HIM AND HE GOT  ELECTROCUTED AND FATAL ACCIDENT OCCURED.DETAIL INVESTIGATION IS UNDER PROCESS AND WILL BE SUBMITTED ON THE RECEIPT OF THE SAME.</t>
  </si>
  <si>
    <t>MANPURA(UN)</t>
  </si>
  <si>
    <t>BHARWAD RAMESHBHAI DANABHAI</t>
  </si>
  <si>
    <t>11.7.22</t>
  </si>
  <si>
    <t xml:space="preserve">ON 11.07.22 APPROX 17:00 HRS WHILE RETURNING FROM BOR WELL TOWARDS VILLAGE A BUFFELOW OF SHRI BHARWAD RAMESHBHAI DANABHAI MET WITH A FATAL ACCIDENT DUE TO LEAKAGE CURRENT FROM LV LINE  AS DUE TO SERVICE CABLE FROM TRANSFORMER TO LT POLE INSULATION GOT BURNT AND AS RAINY SEASON RAIN IS CONTINUE  WHILE THE ACCIDENT TOOK PLACE.   HENCE A BUFFELOW MAY GOT ELECTROCUTED WHILE CAME IN TOUCH WITH LT LINE POLE  &amp; DIED ON THE SPOT. INFORMED TO POLICE DEPARTMENT FOR POLICE PANCHNAMA &amp; VATERINARY OFFICE FOR  P.M. REPORT </t>
  </si>
  <si>
    <t>BAVALCHUDI</t>
  </si>
  <si>
    <t>TAHKOR CHATURJI MANGAJI</t>
  </si>
  <si>
    <t>13.7.22</t>
  </si>
  <si>
    <t>As per Eye witness, cow getting electrocuted while grazing near transformer center of 11KV Nalasar AG fdr and came in contact with PSC Pole of TC.</t>
  </si>
  <si>
    <t>Kantivas</t>
  </si>
  <si>
    <t>Makwana Punkiben Fulabhai</t>
  </si>
  <si>
    <t>19.07.2022    13.21 hrs</t>
  </si>
  <si>
    <t>Victim Smt. Makwana Punkiben Fulabhai was go for latrine at open place at that time due to rain &amp; wind one conductor broken of 2 wire LT line which is JGY LT on ground  at that time X'mer power supply is live victim's right hand came in contact with live broken conductor  and got electric shock and death on the spot and fatal electrical accident occured.</t>
  </si>
  <si>
    <t>Makwana Jagabhai Kehrabhai</t>
  </si>
  <si>
    <t>As per owner statement,on dated 19.07.2022 around 13.21 hrs owner's Buffalo grassing at open place at that time due to rain &amp; wind one conductor broken of 2 wire LT line which is JGY LT on ground  at that time X'mer power supply is live grassing buffalo came in contact with live broken conductor  and got electric shock and death on the spot and fatal electrical accident occured.</t>
  </si>
  <si>
    <t>Ashiya</t>
  </si>
  <si>
    <t>Animal (Cow) owner shri Rabari Mafabhai Bhikhabhi</t>
  </si>
  <si>
    <t>19.07.2022 @ 17:00</t>
  </si>
  <si>
    <t xml:space="preserve">Fatal animal (Cow) electrical accident occurred as on dtd. 19.07.2022 at village: Ashiya, Ta: Dhanera under Dhanera-1 sdn. A Cow (Approx. 8 Years old) of shri Rabari Mafabhi Bhikhabhai, Due to rain and wind atmosphere on that day, While cow was tied below LT line of 11 KV Sunthiya Ag feeder at that time power supply schedule is 3-phase of the feeder, Existing TC-100 KVA and existing LT 3Q4W line passing from service pole, two numbers of conductor broken due to rain and wind from LT shackle pole insulator and conductor fall down Cow and cow came into live conductor contact and Cow got electrocuted and died on the spot.   </t>
  </si>
  <si>
    <t>ABASANA</t>
  </si>
  <si>
    <t>Sureshkumar Karshanji Solanki (EA)</t>
  </si>
  <si>
    <t>27.7.22</t>
  </si>
  <si>
    <t>A S LIMBAT (ALM)</t>
  </si>
  <si>
    <t>on dated 27.7.22 as per eye witness A.S.Limbat(ALM) and M.D.Parmar (E.A),victim Sureshkumar Karshanji Solanki(E.A) climbed on 11 kv pole of Shriram JGY  feeder of balodhan SS to tie the 6 mm PVC LT cable, during hanging of LT cable near to supporting angle stay pair on PSC pole unfortunatelly his hand touched the 11 kv line wire hence he got electric shock and fell down from pole and fatal accident occured</t>
  </si>
  <si>
    <t>use safety guideline &amp; tool tackles</t>
  </si>
  <si>
    <t>suspended ALM wide letter-ugvcl/rdn/57/1.8.22</t>
  </si>
  <si>
    <t>Gangapura</t>
  </si>
  <si>
    <t>PATEL INESHKUMAR PRAKASHBHAI</t>
  </si>
  <si>
    <t>28.07.2022(7:30AM APPROX)</t>
  </si>
  <si>
    <t>SHRI PATEL INESHKUMAR PRAKASHBHAI WAS CONNECTING THE PIN OF MOTOR WITH THE SWITCHBOARD SITUATED ON THE WALL ON DTD 28.07.2022 AROUND 7:30AM.WHEN HE WAS DOING CONNECTION HE CAME IN CONTACT WITH THE LIVE SWITCHBOARD AND HE GOT ELECTROCUTED.DETAILED INVESTIGATION IS UNDER PROGRESS AND WILL BE SUBMITTED ON THE RECEIPT OF SAME.</t>
  </si>
  <si>
    <t>Vaghrol</t>
  </si>
  <si>
    <t>Rabari Ishwarbhai Hamirbhai</t>
  </si>
  <si>
    <t>30.07.22 (5.30 P.M.)</t>
  </si>
  <si>
    <t>During site visit and as per eye witness statement,at about 5.30 p.m., the Buffalo was grazing near 11 kv pole of Vaghrol Feeder and at time buffalo started scratching on stay wire and the extra wire which was bind with this stay  came in horn of buffalo and it  fix with and suddenly unbind from stay and this wire touch with live conductor of 11kv vaghrol feeder.So,live current flow on this wire to buffalo and got electrocuted and died on spot.</t>
  </si>
  <si>
    <t>Lavarpur</t>
  </si>
  <si>
    <t>Patel Govindbhai Haribhai</t>
  </si>
  <si>
    <t>03.07.2022</t>
  </si>
  <si>
    <t>Victim was used single phase 0.5 HP motor for sprinkle water on his new constructed house, on 3.7.22 at 7.00 P.M. He was connected wire in plug, made switch on of that plug &amp; other side of such wire where connected male connector, while he entering this connector with female connector of motor accidentally he contected with live male connector &amp; accident occurred as fatal.</t>
  </si>
  <si>
    <t>Zezara</t>
  </si>
  <si>
    <t>Hadgara Rajubhai Meghabhai</t>
  </si>
  <si>
    <t>04.07.2022</t>
  </si>
  <si>
    <t>A Buffalo came in contact with the G I wire and at the momentory leakage current was passing from the G I wire due to disk puncture and buffalo got electrocuted and died.</t>
  </si>
  <si>
    <t xml:space="preserve">Earthing of Pole </t>
  </si>
  <si>
    <t>NO</t>
  </si>
  <si>
    <t>DISC REPLACED AND MAINTENANCE DONE</t>
  </si>
  <si>
    <t>1) Balwantji Dipuji Dabhi 2) Bhikhaji Kaluji Dabhi</t>
  </si>
  <si>
    <t>On 5.7.22 at around 22:30 service cable fire at end termination with LT conductor which is suppling (through 3ph 4w LT line) Ag, A1 tariff connection of Shri Dabhi Dipuji Takhuji village Khoraj. So due spark, two conductor of 4 wire LT line snap on the she buffalow and he buffalo's calf which was tighted with chain under the LT, got electrocuted.</t>
  </si>
  <si>
    <t>11 kv khoraj feeder , maintanance done</t>
  </si>
  <si>
    <t>Ganol</t>
  </si>
  <si>
    <t>1) Gokalbhai Dhulabhai Algotar 2) Sureshbhai Velabhai Algotar</t>
  </si>
  <si>
    <t>At Ganol near bharvad jok in para vistar, 1 no pole fallen down due to surrounding water, due to this another 2 pole and LT wire also fallen down, Live LT line conductor fallen down, live LT line conductor snapped between two piles and conductor fallen down on two nos. of cows move below this LT line, cows get electric shock and died on the spot.</t>
  </si>
  <si>
    <t>NEW LT POLE ERECTED &amp; RE-STRINGING DONE.</t>
  </si>
  <si>
    <t xml:space="preserve">Kavitha </t>
  </si>
  <si>
    <t>Pravinsinh Devisinh Vaghela</t>
  </si>
  <si>
    <t>on 8.7.22 at around 16.30 area around RSJ LT pole in front of floor mill in village Kavitha was flooded with rain water due to heavy wind blew, IT wire from the LT shackle insulator snapped and touched to RSJ LT pole and leakage current was flowing in pole and water at this time victim buffalo was passing through water and died due to leakage current passing through water. So got electrocuted.</t>
  </si>
  <si>
    <t>due to contact with LT pole</t>
  </si>
  <si>
    <t>maintenance of pole was done on time</t>
  </si>
  <si>
    <t>NEW LT ABC PROVIDED  AND EARTHING RECTIFIED</t>
  </si>
  <si>
    <t>Kadiyapura</t>
  </si>
  <si>
    <t>Babubhai Keshabhai Devipujak</t>
  </si>
  <si>
    <t>10.07.2022</t>
  </si>
  <si>
    <t>On dtd.10.7.22, in village Kaliyapura, nr. Kanal 11 KV Dadusar Ag feeder HT line conductor broken down due to wind and  rainy atmosphere. Broken conductor of 11 kv Dadusar Ag feeder HT line live conductor hangging  below from the pole. At that time one buffalo grazing below this HT line might have came in contact with hangging HT line live conductor and might have been electrocuted. Buffalo got electric shock and died on the spot.</t>
  </si>
  <si>
    <t>Line and pole maintenance</t>
  </si>
  <si>
    <t>RE STRINGING OF HT LINE DONE &amp; PROBLEM RECTIFIED</t>
  </si>
  <si>
    <t>Palwada</t>
  </si>
  <si>
    <t>Varshaben Chetanbhai Ko.Patel</t>
  </si>
  <si>
    <t>While victim was on way to her home the pole broken from ground due to heavy rain, pole accidently fallen on pit of sand &amp; as the victim was passing from the location, she got injured due to falling down of pole and she got injury on her head, waist and legs.</t>
  </si>
  <si>
    <t>Pole Muffing is re-applied</t>
  </si>
  <si>
    <t>Sachin Rajendra Sahani</t>
  </si>
  <si>
    <t>As statement of company owner and at the early morning on dtd.11.7.22 while the victim came outside from his room he touched to iron wire used for hanging clothes and there was rainfall on that day. Due to some how leakage current passed on iron wire and he came in contact with iron wire and electrocuted. No any leakage current found in iron wire at the time of visit by UGVCL.</t>
  </si>
  <si>
    <t>proper earth leakage protecrive device required to be install</t>
  </si>
  <si>
    <t>Dantaniya Baldevbhai Shivabhai</t>
  </si>
  <si>
    <t>12.07.2022</t>
  </si>
  <si>
    <t>On dtd.12.7.22 at around 16:00 during the fitting work for ladded of iron at premises of Shri Rajkumar Jamalbhai Nat and her wife Savitaben Rajkumar Nat at- Natnagar, nr. Krishnanagar (where there is no service connection from UGVCL exist) and for fitting of ladder electric power used from nearby source from private network during this work 5 nos. of persons were working with victim and got electrocute</t>
  </si>
  <si>
    <t>VICTIM SELF DEFAULTER</t>
  </si>
  <si>
    <t>Illegal,unsafe network to be rwemoved</t>
  </si>
  <si>
    <t>AS THERE IS NO UGVCL NETWORK OR CONNECTION EXISTING AT SITE OF ACCIDENT OCCURE,VICTIM ARE INFORMED TO GET CONNECTION.</t>
  </si>
  <si>
    <t>Takhiben Baldevbhai rabari</t>
  </si>
  <si>
    <t xml:space="preserve">on dtd 14.07.2022 a message received on telephone at around 5.30pm about fatal buffalo accident. While site visited by staff on dtd 14.07.2022 at around 6.15 pm, we observed that, minor leakge current observed near TC center. On dtd 15.7.2022 when official went to site for site panchnama in the presence of Shri Baldevbhai R Rabari and Shri Karamshi D Rabari,we checked  near TC Center(11KV KHORAG AG FEEDER, 66KV ADALAJ SS) where buffelo met accident , but there was no any leakge current found at site. so at the time of accident due to monsoon weather , and water loging near TC center may minor leakge current came in contact to buffalo, and it got electrocuted on spot. </t>
  </si>
  <si>
    <t>TC earthing done where accident occurred</t>
  </si>
  <si>
    <t>Pravinkumar Ravindraram</t>
  </si>
  <si>
    <t>16.07.2022</t>
  </si>
  <si>
    <t>A report for fatal accident received on 22.7.22 from kanbha Police station. As per eye witness statement on dtd.16.7.22 at around 16:45 hrs Victim and his colleague was working in consumer premises in big milk storage tank, which was placed nr. Pollar of the shed. After work completion inside milk storage tank, while coming outside victim take support of pillar of shed and got elctrocuted. His colleague pull him during electrocution and after that the victim slept on the milk storage tank. The person who pull him didn't felt any electric shock as per eye witness statement. After that other workers took him to Shiv Hospital, Bakrol for tratment. During treatment said accident converted in to fatal. At the time of site visit and also as per eye witness statement no any leakage current or loose wiring is observed however actual cause of death will bw derermined after receiving of PM report.</t>
  </si>
  <si>
    <t>N A</t>
  </si>
  <si>
    <t>Geratpur</t>
  </si>
  <si>
    <t>Vinodbhai Sampatrav Davadkar</t>
  </si>
  <si>
    <t>20.07.2022</t>
  </si>
  <si>
    <t>Victim going to operate society bore well and while repairing fuse in out going side of meter at that timeshort circuit occurred and due to flash got electrocuted. Accident occurred in private network victim doing work without making power off.</t>
  </si>
  <si>
    <t>NEW FUSE PROVIDED AND SEALING DONE.</t>
  </si>
  <si>
    <t>Babajipura</t>
  </si>
  <si>
    <t>Meniya Jayantibhai Dayarambhai</t>
  </si>
  <si>
    <t>Due to wind (cyclone) LT conductor suddenly snapped and fall down on buffalo passing under the LT line and got electrocuted and died.</t>
  </si>
  <si>
    <t xml:space="preserve">guarding after maintenance </t>
  </si>
  <si>
    <t>REPLACED COATED CONDUCTOR OF 3 SPAN</t>
  </si>
  <si>
    <t>Chandubhai Mohanbhai Bharad</t>
  </si>
  <si>
    <t>On 22.7.22 at around 17.10 17.10 at village Bavla near Sant Ashram vania Vas neutral wire of LT pole accidentally fell down and the cow was passing below LT line and got electrocuted and died..</t>
  </si>
  <si>
    <t>RE STRINGING OF LT LINE DONE &amp; SPACERS PROVIDED ON LT SIDE  PROBLEM RECTIFIED</t>
  </si>
  <si>
    <t>Vavol</t>
  </si>
  <si>
    <t>Sukhdev Mogilal Kharaniya</t>
  </si>
  <si>
    <t>24.07.2022</t>
  </si>
  <si>
    <t>On dtd.24.7.22, around 9.22 a.m., phone call received at Kudasan complaint centre regarding Fatal accidnet at Sidhdharth Heaven site, Vavol. Staff who is present on duty at complaint centre had informed to Vavol SS, not to made ON the Tulsi feeder. HT line of Tulsi feeder is passes parallel to road. Office of construction site is under consttruction which is being constructed under HT line. Illegal construction is established by developers outside his premises just below the high tension line. Victim was working on under construction office (lintel level part of building), somehow he was got in contact/touched either directly or by any object, got electrocuted and died on site.</t>
  </si>
  <si>
    <t>Issued notice for illegal construction to consumer and also later  consumer did lineshifting and converted to under ground network.</t>
  </si>
  <si>
    <t>Shethvas</t>
  </si>
  <si>
    <t>Ramlal Ramprasad Sharma</t>
  </si>
  <si>
    <t>25.07.2022</t>
  </si>
  <si>
    <t>On dtd.25.7.22, at 16.30, Police Office informed via letter no.3066/2022. After detail investigation the site on 25.7.22, as per eye witness of testimony victim used the motor for water pumping in own house from 3 pin plug with help of 2 core flexible wire. As per site seen it is concluded that during operation of motor, current is passing through body from nozzle pipe &amp; victim got elecrocuted. There is no any protection device ELCB or RCCB connected at consumer premises.</t>
  </si>
  <si>
    <t>ELCB to be provided</t>
  </si>
  <si>
    <t>accident occurred at consumer premise,so connection of consumer dis connected,after ELCB provided, re  connection done</t>
  </si>
  <si>
    <t>Zaverbhai Harjibhai Rabari</t>
  </si>
  <si>
    <t>28.07.2022</t>
  </si>
  <si>
    <t>On dtd.28.7.22, appx.at 10:40 A.M., Shree Chauhan Ishmuddin Registered a complaint of current &amp; 2 cows are dead, near water tank, old town hall, kalol. Then after UGVCL emergency team arrived at location &amp; see that 2 cows are dead near to Transformer's stay, which is located in water of construction site of nagarpalika. After that UGVCL team remove the fuse of water works &amp; then after check the fencing &amp; stay with the help of LT tester, there is no any leakage current flow in water or any transformer. So due to short of Nagarpalika WW motor, leakage current passing through the water &amp; 2 cows are electrocuted &amp; dead.</t>
  </si>
  <si>
    <t>No fault of UGVCL network</t>
  </si>
  <si>
    <t>leakege current of Elect.motor of WWNP.</t>
  </si>
  <si>
    <t>Chhaniyar</t>
  </si>
  <si>
    <t>Bharvad Sartanbhai Gafurbhai</t>
  </si>
  <si>
    <t>05.08.22 03:45 PM</t>
  </si>
  <si>
    <t>Due to heavy rain and wind big branch of neem tree fallen on LT line of village TC near Ramji mandir way due to this LT line live conductor broken and falldown and 1 nos cows touched with bthe live conductor and got electrocuted. At same time at the Detrojavas Rampura way existing LTline live conductor broken from jumper and binding due to broken the conductor of same LT line by fault occurancess and this other live conductor falldown which touched with 2 nos cow and 1 nos. calf got electrocuted.This is the primary reason is under investigation and it may submitted after DIR.</t>
  </si>
  <si>
    <t>Tree Branched Cutting Work Completed &amp; Lt Conductor Restringing Work Completed</t>
  </si>
  <si>
    <t xml:space="preserve">Opp- Vitthl Vila Society, Nr. Transformer, Matarvadi PATAN </t>
  </si>
  <si>
    <t>COW of Shri. Thakor Kuvarsinh Udesinh</t>
  </si>
  <si>
    <t>11.08.2022</t>
  </si>
  <si>
    <t>Fatal Animal ( COW ) Electrical accident occurred nr. Vitthalvila Society Transformer, Op.. Vitthalvila Society located at rode side at Matarvadi area PATAN CITY Ta-Dist.Patan. Victim COW of Shri. Thakor Kuvarsinh Udesinh passing near the transformer centre fencing. At same time the fired(Damaged) out going LT cable of Transformer was in touch with fancing and same time cow came in contact with same fencing and geeting electroduce and died . 
The site is verified by DE Patan City-2  and necessary rectification done immidiately. Intimation received from Patan City power house complain centre on Dtd. 11.08.2022, 16:50PM.</t>
  </si>
  <si>
    <t>CEI Report No : - 1583/2022/29-12-2022</t>
  </si>
  <si>
    <t>Transformer center earthing maintenance should be done for avoiding such accidents</t>
  </si>
  <si>
    <t>LT cable is recitified and installed</t>
  </si>
  <si>
    <t>Kukarwada</t>
  </si>
  <si>
    <t>OWNER NAME:-RABARI KARAMSHIBHAI SARTANBHAI</t>
  </si>
  <si>
    <t>17.08.22</t>
  </si>
  <si>
    <t>Due to collapse of old house of Mukundbhai Shah,debris of house is fallen on pole and hence pole has broken and fell at road side and at that time cow was passing under broken pole and came in contact with service &amp; GI wire and died.</t>
  </si>
  <si>
    <t>CEI Report No: - 1587/2022/29-12-2022</t>
  </si>
  <si>
    <t xml:space="preserve">lt line maintanance should be done periodically and coated conductor should be provided in residential area. Electric pole should be shifted to safe place from dangerous house. </t>
  </si>
  <si>
    <t>New Pole is erected and line stringing work completed</t>
  </si>
  <si>
    <t>PM Not Done</t>
  </si>
  <si>
    <t>Vamaj</t>
  </si>
  <si>
    <t>OWNER OF Buffalo - RABARI PRINCE VISHNUBHAI</t>
  </si>
  <si>
    <t>23-08-2022
04:00 am</t>
  </si>
  <si>
    <t>A buffalo was tied up with wooden peg on Vamaj-Fuletra road below the dead 11kv Vamaj Ag feeder's line. The same line is also passing from Vamaj-Ankhol road, from where approx 4.00 a.m today, a big truck was passed and broken the one conductor of several span of this line. Among that, approx 300 mtr far from that point, this dead broken wire came in contact with 2 wire LT live line near location pole no 108 of 11kv Vamaj Ag feeder and got charged also the same charged one wire came in touch with the Buffalo (near pole no 106), where tied up and got electrocuted.</t>
  </si>
  <si>
    <t>CEI Report No: - 1317/2022/07-11-2022</t>
  </si>
  <si>
    <t>Need to provide effective pole earthing on every pole &amp; earthwire provided in insulated pipe</t>
  </si>
  <si>
    <t>Accident Occurred Due To Unknown Vehical Broken Conductor And By That Contact To Animal And Accident Occurred,  Also  Ht To Lt Line Crossing Removel Work Completed By K-2 Sd/N</t>
  </si>
  <si>
    <t>PP Not Done</t>
  </si>
  <si>
    <t>MAHUDI</t>
  </si>
  <si>
    <t>Manat manilal mavjibhai</t>
  </si>
  <si>
    <t>08.08.2022</t>
  </si>
  <si>
    <t>Fatal Animal Accident occurred to Buffalo of Manat manilal Mavjibhai at Mahudi Village,Ta. Meghraj Di. Arvalli during 4.00 pm as per information getting by owner. The Animal fatal electrical accident occurred to Buffalo while rain was running sparking occur on pole due to consumer service wire touch with service G. I. Wire (service wire insulation damaged at a time), whice came in contact with psc pole earthing wire.so current pass through pole to *ground* and Buffalo was passing near LT pole to drink water (i.e approx 3 feet) and Buffalo coming under electric stress so Buffalo die on the spot.</t>
  </si>
  <si>
    <t>BALAVANTPURA</t>
  </si>
  <si>
    <t>DAMOR SACHINBHAI PRAVINBHAI</t>
  </si>
  <si>
    <t>09.08.2022</t>
  </si>
  <si>
    <t>THE VICTIM'S FAMILY  HAVE TAKEN POWER THROGH OUTGOING  OF METER OF CONSUMER NO: 23103129858 IN R/S OF BHATT VIPULKUMAR UMIYASHANKAR BY LAYING 1/18 SIZE FLEXIBLE WIRE ON FIRST FLOOR OF THIS PREMISES,THE SAID WIRE INSULLATION IS DAMAGED AT TWO DIFFERENT SPOT AND LAYING ON OPEN TERRACE NEARIR ON PIPE  COAT.DUE TO CONTINUOUS RAIN ON THAT DAY THE LEAKAGE CURRENTFROM DAMAGE LIVE WIRE FLOW TO IRON COAT AND IRON GRILL AND GET ELECTROCUTED AND DIED.</t>
  </si>
  <si>
    <t>PVT PREMISES</t>
  </si>
  <si>
    <t>NAVA JAVANPURA</t>
  </si>
  <si>
    <t>BHARVAD BHARATBHAI KHODABHAI</t>
  </si>
  <si>
    <t>10.08.2022</t>
  </si>
  <si>
    <t>ON DT:10.08.2022 ARROUND 2:15 PM BUFFALO WAS GAZING IN THE FIELD OF BHARVAD BHARATBHAI KHODABHAI.11 KV ITADI AG FEEDER IS PASSING THROUGH THE FIELD OF BHARVAD BHARATBHAI KHODABHAI ON SITE VISIT IT WAS OBSERVED THAT 11 KV CONDUCTOR OF ITADI AG FDR SLIPPED FEOM THE PIN INSULATOR AND FALL ON V-CROSS ARM,THE 11 KV FEEDER DIDNT TRIP AS THE POLE EARTHING WAS DETORIATED.SO WHEN BUFFALO TOUCHED THE BROKEN GI WIRE GOT SHOCK AND DIED ON SPOT.</t>
  </si>
  <si>
    <t>KOLUNDRA</t>
  </si>
  <si>
    <t>BHAMBHI BHIKHABHAI GOBARBHAI</t>
  </si>
  <si>
    <t>13.08.2022</t>
  </si>
  <si>
    <t xml:space="preserve">FATAL ANIMAL ACCIDENT OCCURRED TO TODAY AT KOLUNDRA VILLAGE ON 13.08.2022.11 KV VAVKAMPA JGY LEAVING FROM 66 KV RELLAWADA SUB STATION PASSES THROUGH KOLUNDRA VILLAGE.OWNER OF SHRI BHAMBHI BHIKHABHAI GOBARBHAI NATIVE OF KOLUNDRA VILLAGE HAD TWO WETTER COWS FOR GRAZZING ON A FIELD ON THE OUTSKIRTS OF KOLUNDRA VILLAGE BUTTHE WIRE OF 11 KV VAVKAMPA JGY FEEDER SUDDENLY CONDUCTOR BROKEN DUE TO PIN FIRE &amp; FELL DOWN ON THE GRAZZING COW ELECTROCUTING THE COW AT THAT PLACE KILLING IT ON THE SPOT AT TIME 2:15 PM APPROX.  </t>
  </si>
  <si>
    <t>for conductor snapped of 11 kv line but feeder was not tripped.</t>
  </si>
  <si>
    <t>proper line tripping device should be checked and tested regurally.</t>
  </si>
  <si>
    <t>information was pssed to getco and relay setting was changed and it is regularly tested</t>
  </si>
  <si>
    <t>Abrar Idrishbhai Sidhva</t>
  </si>
  <si>
    <t>On date 13.08.2022 victim was unfurling national flag as a part of 'Har Ghar Tiranga' compaign. Incident occured on amin sign board near complex when the victim was fixing the flag with iron pipe , he may came in contact with 11KV line of Sahara feeder and may got shocked and suddenly fell down on the ground and got injuries on head. He was immediately dragged to Ganchi Aroghya Mandal for treatment and from there he was shifted to Unity Hospital and thenafter shifted to Ahmedabad Civil Hospital for treatment. And on dt. 20.08.2022 early morning he lost his life and was declared dead by the doctors. Detail cause of whether the accident is mechanical or electrical is under investigation.</t>
  </si>
  <si>
    <t>public should not do work near or beneath line</t>
  </si>
  <si>
    <t>Oda</t>
  </si>
  <si>
    <t>Makwana Milanji Jayantiji</t>
  </si>
  <si>
    <t>14.08.2022</t>
  </si>
  <si>
    <t>The victim was going to his uncle's house at village Odaat night time approx. 22:00 hrs when he was passing through farm of Patel Gautambhai he came in contact of broken LT live conductor of 11KV Oda Ag and elctrocuted. He was shifted for further treatment by 108 ambulance but unfortunately he was declared dead by ambulance staff.</t>
  </si>
  <si>
    <t xml:space="preserve">MAITENANACE CARRIED OUT </t>
  </si>
  <si>
    <t>KANADAR</t>
  </si>
  <si>
    <t>SADAT KALPESHBHAI HARJIBHAI</t>
  </si>
  <si>
    <t>18.08.2022</t>
  </si>
  <si>
    <t>R D PATEL</t>
  </si>
  <si>
    <t>A LINE STAFF GANG WITH LINEMAN WAS THERE FOR STRATIGHTEING  LT TILTED POLE OF 11 KV VIRPUR JGY FEEDER , ALSO THE TOP CONDUCTOR OF 1P2W LINE WAS BROKEN AND FELL DOWN NEAR THIS TILTED POLE. DURING THE POLE STRATIGHTEING WORK, AS THE LOCATION IS NEAR TO THE VICTIM'S HOUSE , HE WAS ALSO CAME TO  FOR HELP OF POLE  STRATIGHTEING WORK. THE POLE STRATIGHTEING  WORK WAS CARRIED OUT BY PULLING STAY WIRE. 11KV TRANSFORMER DO WAS REMOVED DURING THIS WORK. DURING THIS WORK THE LT LINE WAS TOUCHED TO THE HT LINE OF 11KV CHITHODA AG FEEDER EMANATING FROM 66KV DANTOD SS AND POWER CAME INLT LINE. THE VICTIM CAME IN CONTACT WITH BROKEN LT CONDUCTOR AND GET ELECTRIC SHOCK AND BECAME UNCONSCIOUS, VICTIM TRANSFERRED TO CIVIL HOSPITAL BHILODA WHERE HE WAS DECLARED DEAD BY DOCTORS.</t>
  </si>
  <si>
    <t>MAITENANACE CARRIED OUT AND  DISTANCE MAINTAIN  WHERE LINE CROSSING</t>
  </si>
  <si>
    <t>VIRPUR</t>
  </si>
  <si>
    <t>NINAMA SHANKARBHAI DHARMAJI</t>
  </si>
  <si>
    <t>22.08.2022</t>
  </si>
  <si>
    <t>ON DATE 22.08.2022 TIME APPROX 09:55 AM, A TOP CONDUTOR OF 11 KV RAYSINGPUR AG FEEDER WAS BROKEN AND TOUCH TO EARTH SO DUE TO WET WEATHER NEAR BY SURFACE AREA IS ELECTROCUTED AND  ONE BUFFALLOW AND ONE COW IS CONTACTED WITH THIS ELECTROCUTED SURFACE AND BOTH ANIMAL DIED ON THE SPOT.</t>
  </si>
  <si>
    <t>PROVID PROTECTION WHEN CONDUCTOR SNAPED THEN LINE AUTOMATICALLY TRIP.</t>
  </si>
  <si>
    <t>first installment  paid  RS. 30000/-</t>
  </si>
  <si>
    <t>NATHA NA MUVADA (AMODARA)</t>
  </si>
  <si>
    <t>RAVAL VIKRAMBHAI RAMESHBHAI</t>
  </si>
  <si>
    <t>24.08.2022</t>
  </si>
  <si>
    <t>IN NATHANA MUVADA,AMODARA VILLAGE,VICTIM AND OTHER(RAVAL NARMADABEN NARSINHBHAI)WERE TRIYING TO LEVEL THE SHED OF RAVAL RAIJIBHAI GALABHAI'S HOUSE BY STANDING ON THE SHED.WHILE LEVELING,ACCIDENTALLY THE VICTIM GOT IN CONTACT WITH THE LIVE WIRE OF 4W LT OF AMODARA JGY PASSING ABOVE THE SHED AND FELL DOWN.WHILE MOVING TOWARD PHC,HE DIED. HIS PARENTS DENIED FOR POST MORTEM OR PUNCHANAMA OR POLICE COMPLAINT.</t>
  </si>
  <si>
    <t>NOT APPLICABLE DUE TO PM NOT DONE CONCENT GIVEN BY VICTIMS FATHERS</t>
  </si>
  <si>
    <t>HATHIPURA</t>
  </si>
  <si>
    <t>BARIYA KASHIBEN BHATHIBHAI</t>
  </si>
  <si>
    <t xml:space="preserve">IN TEKRI FALI,HATHIPURA VILLAGE,THERE WAS THREE WIRE JGY LT POLE IN WHICH STREET LTG FIXTURE CAME IN CONTACT WITH JOINT OF STREET LIGHT SERVICE WIRE AND G.I WIRE WAS TOUCH WITH FIXTURE AND PRIVATE METAL WIRE FOR DRYING OF CLOTH WAS TIGHTED WITH G.I WIRE ON LT POLE BY PRIVATE PERSON. DUE TO JOINT SERVICE WIRE LEAKAGE CURRENT FLOW THROUGH G.I WIRE AND WHILE TAKING OFF CLOTHES FROM STRING,VICTIME GOT ELECTRIC SHOCK AND DIED. P.M REPORT AWAITED. </t>
  </si>
  <si>
    <t>COMPANY &amp; VICTIM BOTH IN FAULT</t>
  </si>
  <si>
    <t>To remove PRIVATE METAL WIRE FROM POLE</t>
  </si>
  <si>
    <t>PM &amp; POLICE PANCHNAMU &amp; OTHERS DOCS.PENDING</t>
  </si>
  <si>
    <t>Kalyanpura</t>
  </si>
  <si>
    <t>Rabari Jayrambhai Babarbhai</t>
  </si>
  <si>
    <t>25.08.2022</t>
  </si>
  <si>
    <t>On dtd. 25.08.2022 at 10:00 aprrox. Due to heavy wind tree branch fallen on LT line cause snapping of conductor of LT line of 11KV Ravol ag feeder,2 cow were passing through wangha and came to contact of snapped conductor of LT line of 11KV Raol Ag and got electrocuted and died on the spot.</t>
  </si>
  <si>
    <t>KAU</t>
  </si>
  <si>
    <t>KATARA SANJAYBHAI SHANKARBHAI</t>
  </si>
  <si>
    <t>26.08.2022</t>
  </si>
  <si>
    <t xml:space="preserve">After come to know about the fatal accident of victim Katara Sanjaybhai Shankarbhai through social media that accident occured due to current providing on fencing of agriculture land. Accident was occured in agriculture land of Shanabhai Somabhai Khant as per satement of eye witness. As per eye witness statement, there was fencing of senting wire around the agricultural land Shanabhai Somabhai Khant. When witness saw the victim, there was no fencing around the land of Shanabhai khant. The dead body of victim was in the land of victim's agriculture land which is adjescent land of Shanabhai Somabhal Khant. As per eye witness statement, accident is occured due to the current providing on fencing of agriculture land of the Shanabhai Somabhai Khant. At the time of site visit, there was no fencing around the agriculture land, but small pits were obsereved around the land of Shanabhai Khant. Detailed investigation is under progress.
</t>
  </si>
  <si>
    <t>Bayad</t>
  </si>
  <si>
    <t>Buffalow of Baloch Nizamkhan Ahmedkhan</t>
  </si>
  <si>
    <t>31.08.2022</t>
  </si>
  <si>
    <t>On Date 31.08.22, time approx 19.18 to 19.20 pm , 11KV Radodara AG feeder tripping came and feeder was in ON condition after test. But middle wire conductor snapping by reflection of line side tripping fault from first span from Bayad SS side cross boundry AB switch Pole location. During that time farmer buffalow nearby grassing there came in contact with that snapping conductor and buffalow got electrocuted and death at site. PM report and police panchnama awaited.</t>
  </si>
  <si>
    <t>UBHRAN</t>
  </si>
  <si>
    <t>BHARWAD PUNJABHAI BACHUBHAI</t>
  </si>
  <si>
    <t>As per information received from local Village person at around 04:15 pm, DE Sathamba had visited the site. In Ubhran Village, there was 4W AG LT Line passes through raw road to existing AG consumer. After grazing grass, the cloud of approx 30 nos cows returning at home, one snapped conductor coming in contact with leg of one she cow and got electrocuted and died.</t>
  </si>
  <si>
    <t>FIRST-15000</t>
  </si>
  <si>
    <t>Bhopabhai Ajubhai Jogarana</t>
  </si>
  <si>
    <t>06.08.2022</t>
  </si>
  <si>
    <t xml:space="preserve">on dtd.6.8.22 around 8 a.m. at Zanzarka (Near Katakiya Welding Shop) cow was passing below TC and got electrocuted and died. No any tripping recoreded at that time as per confirmation given from Jaliya SS. As soon as complaint received , Zanzarka JGY feeder was shut down immediately to avoid any more unwanted accident. </t>
  </si>
  <si>
    <t>OLD EARTHING REMOVED FROM TC CENTER &amp; NEW EARTHING PROVIDED &amp; PROBLEM RECTIFIED.</t>
  </si>
  <si>
    <t>Saij</t>
  </si>
  <si>
    <t>Rabari Devjibhai Sakarbhai</t>
  </si>
  <si>
    <t>On date Dt 08-08-2022 &amp; at around 06:00 the cow of owner shri RABARI DEVJIBHAI SAKARBHAI went for grass feeding and passed nearby Rabari vas of village- saij was Came in contact with one broken LT wire so got to electrocuted, Detail invastigation is in progress.</t>
  </si>
  <si>
    <t>lack of maintanance</t>
  </si>
  <si>
    <t>CONDUCTOR REPLACED OF 1 SPAN AND LT SPACER PROVIDED</t>
  </si>
  <si>
    <t>Bhadaj</t>
  </si>
  <si>
    <t>Sunilkumar Harubhai Hathila</t>
  </si>
  <si>
    <t>On dtd.10.8.22, Shilaj office received application for accident by police staff at 13.30 and immediately went to that site. There is LTMD connection in the name of Ganesh Infra con. No. 74812118484 (LTMD 20 kw for construction purpose for 2 years)  village Bhadaj. the power was disconnected. As confirmed by eyewitness, the victim worked at basement road. the victim touched the Pvt cable and got electrocuted. Site checked but no any spots available on that cable and not found any technical proof for accident occurred or not.</t>
  </si>
  <si>
    <t>Kanotar</t>
  </si>
  <si>
    <t>Pravibhai Prahladbhai Rathod</t>
  </si>
  <si>
    <t>On dtd.14.8.22 around 13.30 at village kanotar (nr. Farm of Chamanbhai Meghabhai Makwana) buffalo was passing below TC and got electrocuted and died. No any tripping recorded at that time as per confirmation given from Kesardi SS.</t>
  </si>
  <si>
    <t>due to contact of nutral wire</t>
  </si>
  <si>
    <t>in time fancing and proper utilization of man poer and proper maintenance</t>
  </si>
  <si>
    <t>Jakhwada</t>
  </si>
  <si>
    <t>Mahesh N Singada (E.A.VS)</t>
  </si>
  <si>
    <t>Victim and other 3 line staff were given program for creeper removal at Sokli Sachana Road meanwhile a complaint for no power at primary school of Jakhwada village was received. So Victim and other 3 linestaff were gone to attend the complaint. The primary school connection is connected to railway WW TC. Other 4 lgt connetions are also connected from this TC. For checking on TC centre, victim Shri MN Singada, touched the fencing of TC and got shocked and fallen down on RCC road. Other line staff immediatly called 108 ambulance and shifted him to shiv hospital Viramgam and then to SAL hospital Ahmedabad for surgery of fracture occurred at hip portion of victim. On investigation it is found that a twin core wire was connected on TC LT side bushing for purpose of unauthorized streetlight used by local residents. Insulation of twin core wire was found broken and touched to the fencing. So leakage current passed through fencing and victim got shocked.</t>
  </si>
  <si>
    <t>REMOVED STREET LIGHT AT CONSUMER PREMISES</t>
  </si>
  <si>
    <t>Dethali</t>
  </si>
  <si>
    <t>Patel Ravjibhai Ramjibhai</t>
  </si>
  <si>
    <t>24.07.22 @16:10 hrs.</t>
  </si>
  <si>
    <t>In owner premises one outgoing wire from meter pass from iron shade pipe. A crake found in owner's wire and due to rainy season leackage current pass in shade and one no. buffalow got electrocuted and died.</t>
  </si>
  <si>
    <t>Ganeshpura,Ta:-Tharad</t>
  </si>
  <si>
    <t>Koli Tinabhai Danabhai</t>
  </si>
  <si>
    <t>22.7.2022 at 7 a.m.</t>
  </si>
  <si>
    <t>On dtd.22.7.2022 at 7 a.m. camle of Shri Koli Tinabhai Danabhai was grazing on hilly area and suddenly came in direct contact with 11 KV line of Ambadeshwar AG feeder passing right over the hill and got electrocuted and died on the spot.</t>
  </si>
  <si>
    <t>Dabhachatra</t>
  </si>
  <si>
    <t>Angari Mehlabhai Nanabhai</t>
  </si>
  <si>
    <t>02-08-2022 (9:00 AM)</t>
  </si>
  <si>
    <t>as per eye witness On dated 2-08-2022 in the morning due to rain and wind , one conductor of 2-wire LT line of Dabhchatra village was snapped from joint. At the saame time aprox. At 9:00 o'clock , the He -buffalo of owner shri Angari Mehlabhai Nanabhai , grassing at open place was came in contact with live conductore and got electric shok and died on the spot.</t>
  </si>
  <si>
    <t>Sembalpani</t>
  </si>
  <si>
    <t>Dungaisa Kavabhai Khimabhai</t>
  </si>
  <si>
    <t>11-08-2022 (04:00 pm)</t>
  </si>
  <si>
    <t>as per eye witness on dated 11-08-2022 due to heavy rain nd wind, the dry pipal tree was fallen on 11 KV padaliya AG feeder line so the line conductore was fall down near to ground. At the same time aprox. At 4:00 o'clock, the Cow of owner sh. Dungaisa Kavabhai Khimabhai, grassing at open place was came in contact with live conductore and got electric shok and dide on the spot.</t>
  </si>
  <si>
    <t>Sherpura(M)</t>
  </si>
  <si>
    <t>Suthar Jogaram Nanaram</t>
  </si>
  <si>
    <t>13-08-22 @10:00 A.M</t>
  </si>
  <si>
    <t>During working of making drilling in wall for fixing of Handle (Made by Stainless Steel S.S.) with help of hand drill machine in new constructed house by any reason,leakage current flow from handrill machine to victim.Thus,Victim got electrocuted himself and died on the spot. power taken from nearby house by jointing illegaly wiring connection for carpenter work</t>
  </si>
  <si>
    <t>Arnivada</t>
  </si>
  <si>
    <t>Rabari Chandubhai Jamabhai</t>
  </si>
  <si>
    <t>18.08.22 @16:30 hrs.</t>
  </si>
  <si>
    <t>Cow gazing grass under line of 11KV Gajnipur feeder, and at that time 11KV Gajnipur feeder conductor broken and in contact with Kartik feeder LT Line. After conductor broken cow in contact with live conductor and got electrocuted and died.</t>
  </si>
  <si>
    <t>Kanodar</t>
  </si>
  <si>
    <t>Ashishbhai Mukeshbhai Keshani (Vadi)</t>
  </si>
  <si>
    <t>22-08-22 @10:15 A.M</t>
  </si>
  <si>
    <t>Without informing UGVCL ,the victim during tree cutting work,tree branch fallen on 11kv Kanodar JGY Feeder and victim Got Electrolyte of line via tree branch fallen on line and victim got injured</t>
  </si>
  <si>
    <t>Nava Nesda</t>
  </si>
  <si>
    <t>Laljibhai Devshibhai Kanbi</t>
  </si>
  <si>
    <t>26.08.22 @11:15 hrs</t>
  </si>
  <si>
    <t xml:space="preserve">On dt.-26.08.22 Bhildi Sdn vigilance team went for check connection I/r. Shri Kanbi Devsibhai Narsungbhai, consumer No.-71716/00326/1. At that time victim was afraid to see vegilance team and reached  in to electric room to remove cable of direct connection and got electric shock and fall down on earth and met with Non Fatal Accident. </t>
  </si>
  <si>
    <t>Medha</t>
  </si>
  <si>
    <t>Rahul Harmangalsinh</t>
  </si>
  <si>
    <t>NFHMech)</t>
  </si>
  <si>
    <t>07-09-2022, 08:00 a.m.</t>
  </si>
  <si>
    <t>As Per Eye Witness A Non Fatal Human Mechanical Accident Occurred To Shri Rahul Harmangalsinh,Village-Medha,Ta-Kadi,A Victim Was Standing Near By H.T.Consumer Ctpt And Ctpt Blast May Be Any Internal Abnormalities And Ctpt Fire And Very Hot Oil Spread On Victim Whole Body And At That Time Victim  Body Was Burnt.And Victim Is Under Medical Treatment &amp; Shifted At Gandhinagar S.V.M.S.Hospital</t>
  </si>
  <si>
    <t>Mechanical Accident   Ctpt Internal Technical Fault &amp; Oil Spread On Victim</t>
  </si>
  <si>
    <t>INDRAD</t>
  </si>
  <si>
    <t>Titabhai Bhurabhai Garval</t>
  </si>
  <si>
    <t>08.07.22 8:15 AM Reported on 08.09.2022</t>
  </si>
  <si>
    <t>A  victim was working on the newly construction work of new company office. As per the statement and police punchnama, a victim was removing the iron pharma of wall construction work and standing on palak by iron rod. While removing iron pharma by iron rod by mistake the victim came in contact with 11 kv line by iron rod and the victim got electrocuted and died at sight. This accident was occurred on dt. 08.07.2022 and UGVCL Kadi-2 sdn office was informed by Nandasan police station on dt. 05.09.2022.</t>
  </si>
  <si>
    <t xml:space="preserve"> K-2 Sdn Issued Notice To Consumer For Safe Clearance,  Party Has Applied  That Line Shifting  Work By Providing U/G Work and is Under progress</t>
  </si>
  <si>
    <t>Ambod</t>
  </si>
  <si>
    <t>Name Of Victim = (1) Bariya Anilbhai Kidiyabhai, (2) Bariya Shantaben Kidiyabhai.</t>
  </si>
  <si>
    <t>07.09.2022</t>
  </si>
  <si>
    <t>In victim's house the supply wire of fan is touched with roof support iron pipe and Vice-verses iron roof sheet. The cloth drying iron wire is tied with roof which is used for drying wet cloths. Victims come in touch with cloth drying iron wire and got electrod.</t>
  </si>
  <si>
    <t>MANSA GIDC 
MANSA</t>
  </si>
  <si>
    <t>Saroj Ashokkumar Rambali</t>
  </si>
  <si>
    <t>14.09.2022</t>
  </si>
  <si>
    <t>Due to internal fault of three phase fan leakage current found on body of three phase fan  and Victim had come in touch with three phase fan’s body and got electrocuted.</t>
  </si>
  <si>
    <t>PLOT NO. 40, ISCON INDUSTRIAL ESTATE, NUGAR</t>
  </si>
  <si>
    <t>Parmar JIvarajbhai  Nathubhai                (Age Approx. 20 years )</t>
  </si>
  <si>
    <t>19.09.2022          at 11:25 Hrs.</t>
  </si>
  <si>
    <t>As the wall construction work of first floor  of plot no.40 at iscon industrial estate was going , The victim was going to  handle the 6 feet long  aluminum  box pipe  and accidently the pipe touched  with  the  conductor of   11 KV line of Shivalik  JGY feeder passing nearer to the plot.and got electric shock. 
          The victim immediately admitted to Civil Hospital, Ahmedabad.</t>
  </si>
  <si>
    <t>People were eductaed to keep safe distance from UGVCL Network</t>
  </si>
  <si>
    <t>Maheriya Gopalbhai Motibhai</t>
  </si>
  <si>
    <t>25.09.2022</t>
  </si>
  <si>
    <t xml:space="preserve">The Victim was climbed illegally on existing two wire LT line pole to attach bulb holder and somehow he was felt down on RCC road  and declared died by civil hospital Gandhinagar. (Actual reason of accident may be precisely decided after receiving PM report from hospital) </t>
  </si>
  <si>
    <t>Ambaghata</t>
  </si>
  <si>
    <t>COW OF SHRI. THAKOR DALPUJI SHANKARJI(Approx 2 Years Old)</t>
  </si>
  <si>
    <t>27.09.2022 AT-5.30 PM</t>
  </si>
  <si>
    <t>The Said Accident Occurred On Dtd.27.09.2022 At About 5.30 Pm,This Accident Occured Due To One Conductor Of Lt Line Is Broken And Fallen On Cow And Cow Electroduced And Died On The Spot.</t>
  </si>
  <si>
    <t>CEI Report No: - 11/2022/04.01.2023</t>
  </si>
  <si>
    <t>Accident occurred due to conductor broken hence UGVCL should maintain such lines</t>
  </si>
  <si>
    <t>Due to water flow ,tree near lt line is tilted and tuched to LT line onductor are removed and rejoint broken conductor.</t>
  </si>
  <si>
    <t>sidhpur</t>
  </si>
  <si>
    <t>Patani Sahil Bhaichandbhai</t>
  </si>
  <si>
    <t>7.9.22 (8:45AM)</t>
  </si>
  <si>
    <t>Victim was trying to climb on iron butteriness with the help of iron pipe on staning iron gate of house &amp; he got electrocuted due to current &amp; he die. Current was coming due to fan wire insulation was damaged &amp; this damaged insulation wire was in touch with iron wire was touch with iron angle &amp; this iron angle was in touch with iron pipe.</t>
  </si>
  <si>
    <t>Rah</t>
  </si>
  <si>
    <t>Parmar Hansabhai Hardasbhai</t>
  </si>
  <si>
    <t>12.9.2022 at 6:00 Hrs.</t>
  </si>
  <si>
    <t>On dtd.12.9.2022 at 6 a.m. buffalo of Shri Hansabhai Hardasbhai Parmar was grazing  and suddenly came in direct contact with broken LT wire which was broken due to heavy wind on dt.11.9.2022 night and got electrocuted and died on the spot.</t>
  </si>
  <si>
    <t>Bhopanagar, Deesa</t>
  </si>
  <si>
    <t>Masharubhai Bhagabhai Majirana</t>
  </si>
  <si>
    <t>19.09.2022 @18:00Hrs</t>
  </si>
  <si>
    <t>Victim had trying to enter his own house, he came in contact with live electric wire of own house internal wiring, and he got sock and met with fatal human electrical accident. Intarnal wiring was deteriorated at many places.</t>
  </si>
  <si>
    <t>Nana Bhachadiya</t>
  </si>
  <si>
    <t>Shri Kalpeshkumar Malusinh Jadeja</t>
  </si>
  <si>
    <t>5.9.2022</t>
  </si>
  <si>
    <t>AN INCIDENT WAS OCCURRED AT VILLAGE NANA BHACHADIYA IN AGRICULTURE LAND OF CHAUHAN BALUSINH CHHAGANSINH,WERE 11KV KUMAPUR AG FEEDER PASSES THROUGH AGRICULTURE LAND OF CHAUHAN BALUSINH CHHAGANSINH OF NANA BHACHADIYA VILLAGE, AT 09:15 AM VICTIM JADEJA KALPESHKUMAR MALUSINH OF VILLAGE NANA BHACHADIYA CLIMB ON 11KV KHUMAPUR AG FEEDER TAPPING SHACKLE POLE FOR SUICIDE AND FOR SUICIDE HE TOUCH TO LIVE 11KV KHUMAPUR AG LINE SHACKLE POLE CONDUCTOR AND GOT ELECTROCUTED AND DIED. DETAIL INVESTIGATION UNDER PROCESS.</t>
  </si>
  <si>
    <t>HELODAR</t>
  </si>
  <si>
    <t>Pagi Jeshabhai ramtubhai</t>
  </si>
  <si>
    <t>10.9.2022</t>
  </si>
  <si>
    <t>ACCIDENT OCCURRED AT VILLAGE HELODAR ON DATED 10-9-22 AT APROX TIME 15:00 IN THE FARM OF PAGI JESHAJI RAMTUJI NEAR A2 TERIFF AG CONNECTION WHEN VICTIM WAS TRYING TO SWITCH ON THE MOTOR WITH THE STARTER. THE INTERNAL WIRING IN STARTER IS DAMAGED AND SHOT. VICTIM WAS STARTED THE STARTER AND GOT ELECTROCUTED AND DIED ON THE SPOT
THE ACCIDENT OCCURRED CONSUMER PREMISE SO UGVCL IS NOT RESPONSIBLE</t>
  </si>
  <si>
    <t>BHERUNDA</t>
  </si>
  <si>
    <t>Shri Patel Kalpeshkumar Shamalbhai</t>
  </si>
  <si>
    <t>11.9.2022</t>
  </si>
  <si>
    <t>ACCIDENT OCCURRED AT VILLAGE BHERUNDA ON DATE 11.09.2022 AT APPROX 5 PM IN THE FARM OF PATEL SHAMALBHAI VELABHAI NEAR A1 TARIFF AG CONNECTION WHEN THE VICTIM WAS TRYING TO SWITCH ON THE MOTOR WITH THE STARTER PLACED IN THE IRON BOX. THE SERVICE CABLE WAS VERY OLD AND WAS TIED TIGHTLY WITH IRON ANGLE UPON WHICH THE STARTER BOX WAS PLACED, AS THE SERVICE CABLE WAS OLD AND AGED SLIGHTLY CUT/PUNCUTURED FROM THE POINT WHERE IT WAS TIED DUE TO RUSTING OF IRON ANGLE. DUE TO RAINY WEATHER,HANDLE OF THE STARTER BOX WAS WET WHEN THE VICTIM TRIED TO OPEN THE BOX HE CAME IN CONTACT WITH LEAKAGE CURRENT THAT FLOWED FROM THE CUT PART OF THE SERVICE CABLE VIA IRON ANGLE AND HANDLE OF THE STARTER BOX AND GOT ELECTROCUTED AND DIED. MOREOVER, NO ANY COMPLAIN WAS RECIEVED EARLIER FROM THE CONSUMER FOR REPLACEMENT OF DETERIORATED/OLD CABLE.</t>
  </si>
  <si>
    <t>service wire was found faulty</t>
  </si>
  <si>
    <t>service wire checked regularly and replaced if found faulty.</t>
  </si>
  <si>
    <t>service wire rectified</t>
  </si>
  <si>
    <t>RADHIWAD</t>
  </si>
  <si>
    <t>RABARI DASHRATHBHAI VIRABHAI</t>
  </si>
  <si>
    <t>13.9.2022</t>
  </si>
  <si>
    <t>ON DATED 13-9-22 AT APROX TIME 10:30AM AT RADHIVAD GUNDEL ROAD BEHIND MAHAKALI MANDIR, THE BUFFALO PASS NEAR 11KV BORADI JGY TRANSFRMER FENCING AND CAME INTO CONTACT WITH FENCING IT MAY BE DUE TO FAULTY APPARTUS AND SUDDENLY FELL DOWN AND DIED ON THE SPOT. DURING SITE VISIT THERE WAS NO ANY LEKAGE CURRENT FOUND.THE DETAIL INVESTIGATION UNDER PROCESS.</t>
  </si>
  <si>
    <t>PROVIDING FENCING AT TRANSFORMER LOCATION AND RUITINE MAINTENANCE</t>
  </si>
  <si>
    <t>PROVIDE FENCING AT TRANSFORMER LOCATION</t>
  </si>
  <si>
    <t>PROVIDING FENCING AT TRANSFORMER LOCATIONAND MAINTENANCE</t>
  </si>
  <si>
    <t>FINAL COMPASION 15000+15000</t>
  </si>
  <si>
    <t>KHILODIYA</t>
  </si>
  <si>
    <t>MAKVANA KETANSINH SHIVSINH</t>
  </si>
  <si>
    <t>16.09.2022</t>
  </si>
  <si>
    <t>ON DT:16.09.2022 TIME APPROX 11.30 AM AS PER INSTRUCTION FROM GRAM PANCHAYAT TO COLOUR WORK GIVEN TO VICTIM TO WHOSE HOUSE BUILT BY CEMENT SHEET ON TOP OF HOUSE.VICTIM CLIMB UP THE HOUSE OF ANVARSINH KUBERSINH AND DOING COLOUR WORK,SUCH TIME 11 KV JALARAM AG FDR LINE PASSING FROM TOP OF THE HOUSE VICTIM SOME HOW CONTACT WITH LIVE CONDUCTOR AND GOT ELECTROCUTED AT SITE.SAME TIME JALARAM AG FDR DRAWN 1 PH POWER AND NO ANT TT COME OUT AT SS END.</t>
  </si>
  <si>
    <t>Pethapur</t>
  </si>
  <si>
    <t>Desai Babubhai Ranchhodbhai</t>
  </si>
  <si>
    <t>02.09.2022</t>
  </si>
  <si>
    <t>A Crowd of cows were grassing &amp; watering purpose nearer to owner's house after that all of it goes back to its owner's house while that one of cow &amp; second cow whose calf was in its stomach might be in contact with JIO tower TC &amp; got electrocuted due to that one nos of cow died on the spot &amp; second cow's calf died in its stomach as owner said.</t>
  </si>
  <si>
    <t>Tapan Mahanto</t>
  </si>
  <si>
    <t>AS PER EYE WITNESS STATEMENT ON DT: 03.09.2022 HYDRA DRIVER SHRI MAHESHKUMAR ARVINDKUMAR WAS PRESENT FOR WORK OF TRANSFERRING I-BIM TO OTHER SHED , AFTER BINDING APPROX 24 FT LONG I-BIM THROUGH SYNTHETIC BELT  HE CAME OUTSID PLOT NO. E-1, SWAGAT IND. ESTATE, BAKROL. VICTIM AND OTHER ONE WAS THERE  TO SUPPORT THE I-BIM EXTERNALLY. NEAR PLOT NO. E-1, 11 KV SHREEJI FEEDER LINE WAS PASSING THROUGH ROAD CROSS LINE, AT THAT TIME IT WAS RAINING . HYDRA REACH NEAR THE ROAD CROSS LINE, BOOM OF HYDRA TOUCH THE 11 KV LINE , AT THE SAME TIME VICTIM WAS IN CONTACT OF I-BIM AND GOT ELECTROCUTED.</t>
  </si>
  <si>
    <t>MAINTENANCE DONE</t>
  </si>
  <si>
    <t>KHATRAJ</t>
  </si>
  <si>
    <t>A Cow of Shri Rabari Rameshbhai Mehulbhai and A Cow of Shri Rabari Amaratbhai Ramjibhai</t>
  </si>
  <si>
    <t>As per police station,Santej informed on Dt.12.09.2022,Site visited by SDO on 13.09.2022 and got detail about Fatal Accident occurred to two nos. of cow, on Dt.10.09.2022 at Vill.Khatraj.On Dt.10.09.2022 due to heavy rain with tremendous thunderstorm,LT wire of 11 KV Rama multitech fdr,was broken (at the time of panchnama new joints of wire are seen at site)and as per statement of owners of cow, the cows may came in contact with leakege of current and may got elctrocuted .As per PM report cause of both cow is electric shock.</t>
  </si>
  <si>
    <t xml:space="preserve">CONDUCTOR REPLACED </t>
  </si>
  <si>
    <t>Dashrathbhai Ratilal Thakor</t>
  </si>
  <si>
    <t>11.09.2022</t>
  </si>
  <si>
    <t>As per report 3Ph 4W LT conductor was snapped due to heavy wind and rainfall (cyclone) on gamdi ag near Mahadev Mandir Devdi on 11.9.22 as wire was snapped and lying on farm (open land) so, during that moment buffalo was grazing and came in contact with live wire got electrocuted and died.</t>
  </si>
  <si>
    <t>LT SPACER PROVIDED</t>
  </si>
  <si>
    <t>Dhanot</t>
  </si>
  <si>
    <t>Jayram Karamsibhai Rabari</t>
  </si>
  <si>
    <t>12.09.2022</t>
  </si>
  <si>
    <t>on dtd.12.9.22 at around 4.30PM buffalo and calf went for grass feeding and was came in contact with one broken LT wire so got electrocuted and died</t>
  </si>
  <si>
    <t>11 KV Dhanot ag fdr maintanance done</t>
  </si>
  <si>
    <t>Kamalbandh Vasna</t>
  </si>
  <si>
    <t>Solanki (Thakor) Ramtuji Budhaji</t>
  </si>
  <si>
    <t>LT phase wire of 1ph LT line snap due to heavy tree branch fallen on LT line from nearby neem tree and buffalo was under this lt line. Due to that buffalo electocuted and died on the spot.</t>
  </si>
  <si>
    <t xml:space="preserve">work done for restringing of conductor </t>
  </si>
  <si>
    <t>Pinglaj</t>
  </si>
  <si>
    <t>Dabhi Jayabhai Laljibhai</t>
  </si>
  <si>
    <t xml:space="preserve">According to the report of the police station today, while inspecting the site of the 3ph 4w LT line of the 11 kv Radhu Ag fdr going into the Gauchar land was broken due to the cyclone and heavy wind and lying at ground of gauchar land, due to this 2 buffaloes grazing nearby came in contact with the conductor and both the buffaloes were electrocuted and died. </t>
  </si>
  <si>
    <t>Lakhwad</t>
  </si>
  <si>
    <t>Vishalsinh Gopalaji Zala(Thakor)                (Age Approx. 22 years )</t>
  </si>
  <si>
    <t>01.10..2022          at 23:45 Hrs.</t>
  </si>
  <si>
    <t xml:space="preserve">As the victim was unauthorizedly climbed on PSC Pole of 11 KV Kukas JGY feeder, might be for conductor theft intense and came in contact with the live conductor and got electrocuted. The detailed reason is under investigation. </t>
  </si>
  <si>
    <t>Victim tried to theft the material of UGVCL, dead line was removed for 2 span as per the verbal discussion with Electrical Inspector</t>
  </si>
  <si>
    <t>Kansa</t>
  </si>
  <si>
    <t>Raval Dhruvkumar Bhanuprasad</t>
  </si>
  <si>
    <t>12-10-2022, ABOUT 10:00 PM</t>
  </si>
  <si>
    <t>The Victim Climbed on T/C Structure and intentionally touched to 11 KV Line to commit suicide.Detail Report will be submitted after Police investigation</t>
  </si>
  <si>
    <t>CEI Report No : - 143/2023/16.02.2023</t>
  </si>
  <si>
    <t>Victim himself climbed on 11 kV line hence victim is responsible for accident</t>
  </si>
  <si>
    <t>Samou</t>
  </si>
  <si>
    <t xml:space="preserve">Shreyaben Umeshbhai Rami </t>
  </si>
  <si>
    <t>NFH(Elect.)</t>
  </si>
  <si>
    <t>13.06.2022 Reported On 21.10.2022</t>
  </si>
  <si>
    <t xml:space="preserve">On dt.13.6.2022 Non Fatal electrical accident occurred to Shreyaben  Umeshbhai Rami at Vill;Samou , In rainy season, victim was climbed on terrace for playing with friend. At that time she intentionally touched to the live wire by left hand by putting herself down towards the 11 Kv line which is passing near by her house, at same time her body came in contact with the iron rod of beam and she got electrocuted and injured. And she was sent at Darsh  Hospital, Gozariya for Primary treatment. And then after she was shifted to Lions hospital, Mehsana for further treatments.  </t>
  </si>
  <si>
    <t xml:space="preserve">Roda </t>
  </si>
  <si>
    <t>Thakor Rohitji Kantiji</t>
  </si>
  <si>
    <t>22.10.2022 @ 22:30 Hrs Approx</t>
  </si>
  <si>
    <t>As per statement of nearby farm holder The victim was passing through farm of Rabari Maljibhai Odharbhai at Viil: Roda, Ta: Harij, At that time there was a open joint on private cable which was laid by consumer from his premises main switch to motor and victim may have in contact with cable joint and  got electrocuted</t>
  </si>
  <si>
    <t>Cable Joints are insulated with Tap</t>
  </si>
  <si>
    <t>Ribdi</t>
  </si>
  <si>
    <t>Alpeshbhai Samatbhai Bharvad</t>
  </si>
  <si>
    <t>07.10.2022</t>
  </si>
  <si>
    <t>Approx 15 buffaloes were moving around in the farm, this buffalo was moving around the HT DO pole having stay with it, stay wire broken when she stuck its horn in the stay.. As stay wire broken being a DO pole stay wire came in contact with the HT jumper of DO set and buffalo got electrocuted and died on spot.</t>
  </si>
  <si>
    <t>Now no need, so stay wire removed</t>
  </si>
  <si>
    <t>Popat Chokadi</t>
  </si>
  <si>
    <t>Dashrathbhai Somabhai Makwana</t>
  </si>
  <si>
    <t>19.10.2022</t>
  </si>
  <si>
    <t>As per eye witness statement on dtd.19.10.22 Shri Dashrathbhai Somabhai Makwana, nursing boy of Aarti Hospital located at popatchokdi, viramgam was making arrangement of lighting series with thin iron wires for Diwali, during that time iron wire touched to 11 kv Trent Ag feeder passes nearby Aarti Hospital. Victim got electrocuted on right hand palm, forehead and neck. Victim is hospilized at SPAN hospital, Viramgam. As per Dr's ststement victim is in cinsious and all reports found ok.</t>
  </si>
  <si>
    <t>KAMRODA</t>
  </si>
  <si>
    <t>Khant Revabhai Mashrubhai</t>
  </si>
  <si>
    <t>Accident occurred at village Kamroda on dated 07.10.2022 at aprox time 12:30pm in the Private Premises of  Khant Revabhai Masurbhai used power supply in them house from Residential connection of Khant Laxmanbhai Masurbhai’s when victim was trying to switch on the switch board. The internal wiring of switch board not proper and  victim’fingure was touched with open contact wire of switch and got electrocuted and  died</t>
  </si>
  <si>
    <t>Shampur</t>
  </si>
  <si>
    <t>Chauhan Movataji Dhiraji</t>
  </si>
  <si>
    <t>An incident the house of Chauhan Movataji Dhiraji , where 1 ph 3 wire jgy LT line of 11KV Shampur jgy feeder was passing above the buffaloes which were resting there . Around 9.45p.m , due to heavy rain and wind in night conductors ( phase and neutral ) were broken on 2 nos of buffaloes of
Chuahan Movataji Dhiraji due to fallen of big tree branch on 1 ph 3 wire jgy It line.Hence , because of coming in contact of live broken conductors , they get shock and died on the spot . Further details are under investigation .</t>
  </si>
  <si>
    <t>PREMPUR</t>
  </si>
  <si>
    <t>RABARI AMRUTBHAI LEELABHAI</t>
  </si>
  <si>
    <t>01.10.2022</t>
  </si>
  <si>
    <t>DURING SITE INSPECTION , A COW WAS FOUND DIED BELOW SAID LT LINE PSC POLE . ITS BODY WAS IN DIRECT CONTACT WITH THE BROKEN NEUTRAL CONDUCTOR OF AGRICULTURAL LT LINE. AT THE TIME OF INSPECTION  THERE WAS LIVE CURRENT FLOWING IN BROKEN NEUTRAL CONDUCTOR .</t>
  </si>
  <si>
    <t>HARSOL</t>
  </si>
  <si>
    <t>RAMI VIKRAMBHAI BABUBHAI</t>
  </si>
  <si>
    <t>AT NIGHT  TIME 00.15 HRS, THE TELEPHONIC MESSAGE FROM A DIVISION POLICE STATION HAS BEEN RECEIVED REGARDING ACCIDENT THAT THE VICTIM HAS CLIMBED ON XMER CENTRE HIMSELF &amp; HOLD THE LIVE ELECTRIC LINE AT THE SAME TIME 11KV FEEDER WAS ALSO TRIPPED. HENCE IMMEDIATELY INFORMED TO HMT SS FOR NOT TO ON FEEDER POWER  AND THEN OUR UGVCL TEAM REACHED AT SITE &amp; VICTIM WAS SHIFTED IN 108 BY UGVCL STAFF WITH HELP OF POLICE AND FIRE BRIGADE AND SHIFTED TO HIMATNAGAR GMERS HOSPITAL FOR FURTHER TREATMENT SITE PANCHANAMA CARRIED OUT &amp; VICTIM'S NIVEDAN TAKEN &amp; DETAIL INVESTIGATION  IS UNDER PROCESS</t>
  </si>
  <si>
    <t>Chauhan Natvarkumar Bakulsinh</t>
  </si>
  <si>
    <t>16.10.2022</t>
  </si>
  <si>
    <t>Fatal Animal Accident occurred to 1 nos of Buffaloe of Chauhan Natvarkumar Bakulsinh at Village Shampur , Ta . Modasa , Dist . Arvalli around 05.00 am . As per owner's statement , around 05.00 am .Conductors ( phase and neutral ) of 1ph 2wire jgy LT line which was passing above the open area where buffaloe were tied Near the LT pole , Conductor broken from center of LT span and one side of broken conductor comes towars the buffaloe of Chauhan Natvarkumar Bakulsinh , conductor may be broken due to tree branch may touch to conctuctor of LT line.Because of coming in contact of live broken conductor Buffaloe may got shock and died , but detail cause of death may be justified after PM report . Further details are under investigation</t>
  </si>
  <si>
    <t>Raypur(Dholiya)</t>
  </si>
  <si>
    <t>Pujara Kamleshsinh Hemataji</t>
  </si>
  <si>
    <t>25.10.2022</t>
  </si>
  <si>
    <t>AS PER LETTER RECIEVED FROM THE POLICE STATION AT THIS OFFICE ON DT. 25.10.2022, DURING SITE INSPECTION AS PER THE EYE WITNESS STATEMENT THE VICTIM WAS GONE TO START THE MOTOR OF WELL IN HIS FARM, MEANWHILE HE CAME IN CONTACT  WITH THE OPEN WIRE OF STARTER AND DUE TO SHOCK HE FELL DOWN ON THE SPOT. HE MIGHT HAVE EXPERIENCED ELECTRIC SHOCK DUE TO COME IN CONTACT WITH OPEN WIRE IN STARTER. THERE IS NO FAULT ON UGVCL SIDE. DETAIL INVESTIGATION IS UNDER PROGRESS.</t>
  </si>
  <si>
    <t>SAYRA</t>
  </si>
  <si>
    <t>BHARATBHAI BABABHAI RABARI</t>
  </si>
  <si>
    <t>27.10.2022</t>
  </si>
  <si>
    <t>On date 27/10/2022 one Conductor of 3 ph 4 Wire LT line of AG TC of 11 KV Vaniyad AG feeder was snapped from Joint. At the same time approx at 16:30 hour, Two nos of COW of owner Shri Rabari Bharatbhai Bababhai, grassing at open place were came in contact with live LT line conductor and got Electric shock and died in spot. Further details are under investigation. As per compalin recived at fault center Modasa vide complain no. 8606, at 7:21 am on 28/10/2022,Site inspection and necessary panchanama was carried out on date 28/10/2022.</t>
  </si>
  <si>
    <t>BARVAS</t>
  </si>
  <si>
    <t>DABHI RAJESHBHAI  JETHABHAI</t>
  </si>
  <si>
    <t>19.10.2022 AT About:-09.44 Hrs.</t>
  </si>
  <si>
    <t>As per eye witness victim was trying to hook up DO fuse wire at transformer structure D O angle with the help of bamboo stick D O fuse wire slip by victim and touched to iron part of D O angle at that time 11 kv power supply of Barvas Ag feeder is in three phase schedule, So 11 KV power leakage in earthing wire which is joint with iron fabrication of transformer structure at that time victim's left hand contact with GI earthing wire and got electric shock and death on the spot and fatal electrical accident occured.</t>
  </si>
  <si>
    <t>illegal person not to allow</t>
  </si>
  <si>
    <t>Godh</t>
  </si>
  <si>
    <t>GHEMARBHAI DOHJIBHAI BERA</t>
  </si>
  <si>
    <t>18.10.2022 AT About:-15:30 Hrs.</t>
  </si>
  <si>
    <t>As per eye witness victim was changing bulb of panchayat's streetlight on UGVCL's LT pole and while doing so victim came in contact with live LT wire and got electric shock and victim fell from pole and met with non-fatal accident occured.</t>
  </si>
  <si>
    <t>Itadara</t>
  </si>
  <si>
    <t>Animal Of Cow Rabari Kanubhai Ramabhai</t>
  </si>
  <si>
    <t>13.11.2022</t>
  </si>
  <si>
    <t>Monkeys were jumping on LT pole of water works transformer and due to which two wire of five wire L T line were broken and fell on ground and at that time the cow animal was passing near old water works T C  and got touched with broken conductor and got electrocuted and died on the spot.</t>
  </si>
  <si>
    <t>LT line maintenance is completed and spacer will be provided as per avalibility</t>
  </si>
  <si>
    <t>MAHOR[AMBAVADA]</t>
  </si>
  <si>
    <t>PARMAR HIRAJI KALAJI</t>
  </si>
  <si>
    <t>18.11.2022</t>
  </si>
  <si>
    <t>On dtd. 18.11..2022 at 11:00 aprrox. There is a Transformer Center of Bhalusana Ag Feeder loc NO:66/6/17/1 and stay wire of this TC Structure is Deteriorated which comes in contact with Induction zone.Buffalo passing near T/C Centre and contact with Stay wire of T/C Centre.Due to Deteriorated stay wire Buffalo got electocuted &amp; died on the spot.Transfermer Do was not Blown Off.</t>
  </si>
  <si>
    <t>TAJPUR CAMP</t>
  </si>
  <si>
    <t>DESAI JAMORBHAI RAMABHAI</t>
  </si>
  <si>
    <t>25.11.2022</t>
  </si>
  <si>
    <t>ON DATED 25.11.2022 APROX 13:00 Hrs Buffalo Owner Desai Jemorbhai Ramabhai Two Nos.of Buffalo Grassing in Tajpur camp Village Gouchar Land.11 KV Dolji AG Feeder HT Line is passing from This Land.During This grassing all of sudden HT Line Conductor from shackle pole No 58 snapped Down on ground near to buffalo grassing Area Due to leakage of current pass on two buffalo Both got Electrocuted and Died At Site.</t>
  </si>
  <si>
    <t>CHADAP</t>
  </si>
  <si>
    <t>DABHI KARANSINH SONSINH</t>
  </si>
  <si>
    <t>28.11.2022</t>
  </si>
  <si>
    <t>On dtd. 28.11..2022 at 12:30 PM aprrox. At Chadap Village a Buffalowas eating grass near singal pole AB SWITCH Stucture of Chadap Ag Feeder,sudden Buffalo was touching wit it's horn to stay wire of same stucture.As stay wire was detoriated due to coroson below ground level at the same time stay wire came out from ground &amp; came in contactwith outgoing middle jumper of AB SWITCH Stucture.Due to which Bufffalo came in contact and gotelectrocuted and died at the Spot.</t>
  </si>
  <si>
    <t>Umbari</t>
  </si>
  <si>
    <t>Jadav Prabhusinh Bhemaji</t>
  </si>
  <si>
    <t>Dept (mech.)</t>
  </si>
  <si>
    <t>03.11.2022 at About:-12:30 Hrs</t>
  </si>
  <si>
    <t>1. Raval Maheshbhai Ishvar Bhai &amp; 2. Shrimali Nitinkumar Natvarlal (EA) (Subordinate)</t>
  </si>
  <si>
    <t>On dt.03.11.2022 victim and other two sub ordinate doing work of reconnection work of Ambaji Gamarsang Thakor, Cons. No-72348004801 at village-Umbari. During this reconnection work victim was climb on road with all safety equipment his leg was slepped from pole and due to body unbalance he fell down on earth and met with non-fatal mechanical accident.</t>
  </si>
  <si>
    <t>VASAN</t>
  </si>
  <si>
    <t>GOVABHAI MANAJI RABARI</t>
  </si>
  <si>
    <t>15.11.2022 AT About:-07.30 Hrs.</t>
  </si>
  <si>
    <t>As per owner of 02nos buffaloes statement that conductor snapped from pin pole &amp; 02nos buffaloes tied underline comes in contact with broken conductor &amp; electrocuted &amp; died on spot.</t>
  </si>
  <si>
    <t>Bhadlizat</t>
  </si>
  <si>
    <t>TARUNKUMAR OBARAMBHAI MEGHWAL</t>
  </si>
  <si>
    <t>17.11.2022 at.11.45 AM</t>
  </si>
  <si>
    <t>During site visit and as per eye witness statement at about 11.45 AM shri tarunkumar obarambhai meghval was fitting DO fuse on newly erected transformer centre and after that he climb on angle of DO fuse for jumper work suddnly disc hardware brokdown and wictim lose his balance and fell down on ground &amp; injured on hand &amp; backbone.hemet with non fatal mechanical accident due to brocking of disc hardware.</t>
  </si>
  <si>
    <t>KANODAR</t>
  </si>
  <si>
    <t>PARMAR RAJUBHAI LALJIBHAI-E.A.</t>
  </si>
  <si>
    <t>18.11.2022 AT About:-10.20 A.M. Hrs.</t>
  </si>
  <si>
    <t>B.P.MAKWANA-LI</t>
  </si>
  <si>
    <t>During Maintenance work of 11kv Changwada AG Feeder Victim rejumpering shackle on location No-108 And Got Electric shock from somewhere on hand.</t>
  </si>
  <si>
    <t>Bhadiyad</t>
  </si>
  <si>
    <t>Bharatbhai Pethabhai Bharwad</t>
  </si>
  <si>
    <t>04.11.2022</t>
  </si>
  <si>
    <t>on 4.11.22 around 9.30 a.m. near Bhadiyad village buffalo was passing through space between broken stay and switch. At that time buffalo tail got touched with broken stay wire due to that stay wire touched with outgoing jumper of 11 kv switch. Thus buffalow got electrocuted and died.</t>
  </si>
  <si>
    <t>stay wire rectifire</t>
  </si>
  <si>
    <t>NEW WIRE WAS ATTACHED</t>
  </si>
  <si>
    <t>Jetalpur</t>
  </si>
  <si>
    <t>Lavkush Umashankar Adivasi</t>
  </si>
  <si>
    <t>08.11.2022</t>
  </si>
  <si>
    <t>As per report received from Narol police station, site was inspected on 10.11.22 and found that in open premises of Laluji &amp; son's ownership 11kv Naklang JGY HT line passing towards Naaz village. After land filling, ground clearance is 18.9 ft. At same place material (known as Kamal) for usage of decoration mandap lying below 11 kv line. This material is iron material and height of this material is 12.81 ft. This material (kamal) might be apears to have touched the 11 kv HT line going up when it was lifted by the victim to move from one place to another place.  Victim may have come into contact with 11 kv live line and might have been electrocuted and died.</t>
  </si>
  <si>
    <t>Kharanti</t>
  </si>
  <si>
    <t>Dharamshibhai Javabhai</t>
  </si>
  <si>
    <t>17.11.2022</t>
  </si>
  <si>
    <t>on dtd.17.11.22 near Arvind Og of Kharanti village (near switch of Valthera jgy) both buffaloes were moving around the double pole structure of AB switch of valthera jgy feeder, One buffalo was passing very closed to the stay wire so the stay wire got stuck in her horn and got broken from the ground. stay wire got swing and came in contact with the live jumper of 11 kv AB switch and current passed through the stay wire abd buffalo got electrocuted and died. 2nd buffalo came in contact with the first one and she also died . As soon as this complaint was received on phone of MP kant, EA Valthera JGY feeder was shutdown immediately to avoid any more unwanted accident.</t>
  </si>
  <si>
    <t>stay wire removed</t>
  </si>
  <si>
    <t>Sola</t>
  </si>
  <si>
    <t>Sharma Ashish Anilbhai</t>
  </si>
  <si>
    <t>on dtd.18.11.22, the police staff intimated for the accident. After site verification it is concluded that there is some leakage current in pressure pump motor and the victim touched that motor body and got electrocuted</t>
  </si>
  <si>
    <t xml:space="preserve">Informed to install ELCB and submit the Test Report </t>
  </si>
  <si>
    <t>Chadasana</t>
  </si>
  <si>
    <t>Naruram Nandaram Bhil</t>
  </si>
  <si>
    <t>27.11.2022</t>
  </si>
  <si>
    <t>Fatal human Electrical accident occurred to Naruram Nandaram Bhil , village: Chadasana,Ta: kadi .contractor Gang him self went for stringing of wire without informing this office without any Supervisor.For Stringing of new Ind connection 11kv ht line wire there is crossing of Bileshwarpura AG TC LT line. To made off AG LT line Power the victim him self arrange the rod for DO removing by Iron Rod and Alluminium Conductor Parallel supported by PVC rigid pipe.while the victim Removing the DO of AG TC he was electrocuted by alluminium Conductor and Iron the victim him self arrange the rod for DO removing by Iron Rod and Alluminium Conductor Parallel supported by PVC rigid pipe.while the victim Removing the DO of AG TC he was electrocuted by alluminium Conductor and Iron Rod(arrangement made by him self for DO removing). Dt &amp; time of information : Dt  27/11/22 @ around 13:37 PM. Accident information received from Local Person by Mobile</t>
  </si>
  <si>
    <t>NOTICE ISSED TO CONTRACTOR ,FOR ALLOT PROPER TOOLS TO LABOR</t>
  </si>
  <si>
    <t>Vasadra</t>
  </si>
  <si>
    <t>Hasmukhbhai Dhirubhai Dabhi</t>
  </si>
  <si>
    <t>outsider</t>
  </si>
  <si>
    <t>07.12.2022</t>
  </si>
  <si>
    <t>AMODARA</t>
  </si>
  <si>
    <t>SOLANKI RAJENDRASINH BHURSINH (EA)</t>
  </si>
  <si>
    <t>26.12.2022</t>
  </si>
  <si>
    <t>EA</t>
  </si>
  <si>
    <t>As per information received from village helper around 06:20 pm,DE sathamba had visited the site.In Natha na muvada,amodara village,During attending the feeder fault of Amodara JGY, at location 78/3-4 to remove the kite stripe from DO tapping,when he was climbing on the pole,victim was slipped from pole and injured on left leg thai joint amd fracture.He is admitted to  SHREEJI ORTHOPEDIC HOSPITAL,BAYAD under treatment.</t>
  </si>
  <si>
    <t>VALUNA</t>
  </si>
  <si>
    <t>BHAGORA HASUMATIBEN SANJAYKUMAR</t>
  </si>
  <si>
    <t>31.12.2022</t>
  </si>
  <si>
    <t>The consumer had supplied the phase of his residential electricity connection from the open outgoing terminal(load side) via a twin core service cable to the iron wire tied around the periphery of his farm as a fence against animals.
The Victim while trying to shoo away the animals (NIL GAY) got in proximity of the live conductor (fence) and got electrocuted leading to her death on spot</t>
  </si>
  <si>
    <t>DHANPURA(V)</t>
  </si>
  <si>
    <t>VAGAL HADALABHAI PANABHAI</t>
  </si>
  <si>
    <t>10.12.2022 AT About:-11.30 Hrs.</t>
  </si>
  <si>
    <t>As per owner statement After drinking water from a tank,buffalo got stuck to transformer's fencing got electric shock &amp; buffalo fell down &amp; died on the spot.</t>
  </si>
  <si>
    <t>CHHAPRA</t>
  </si>
  <si>
    <t>BUMBADIYA PRAKASHBHAI BABUBHAI</t>
  </si>
  <si>
    <t>10.12.2022 AT About:-7.30 Hrs.</t>
  </si>
  <si>
    <t>As per eye witness victim while through walking through the farm touched the pole  &amp; got electric shock fell down on the spot.</t>
  </si>
  <si>
    <t>Singarva</t>
  </si>
  <si>
    <t>Ankit Anilbhai Patel (Contractor Person)</t>
  </si>
  <si>
    <t>17.12.2022</t>
  </si>
  <si>
    <t>D B Patel , LI</t>
  </si>
  <si>
    <t>A Non Fatal Human Outsider Electrical Accident occurred to Elex Electrical contractor labour at around 11.30 am on date 17.12.22 at location opposite Samruddh Villa at village Singarva while carrying out line work of 11kv Pramukh Feeder emanating from 66kv Kanbha SS.The Victim got electric shock when he touched 11kv line wire &amp; fell down on earth.The section on which work was being done, was isolated from Jyoti make RMU at location Maruti Resident &amp; earthing was also done in RMU by supervisor Shri D B Patel LI Kathwada SDn.On primary investigation, it is found leakage voltage on B Phase on the section from the RMU from which power made off.The victim immediately was shifted to Singarva Civil Hospital. From civil hospital victim was tranferred to Star hospital &amp; after 9 days treatment, on date 26.12.22 victim is expired. On date 19.12.22 joint inspection with technical team of Jyoti was carried out &amp; it is concluded that power comes from LBS-2 even in earth position. Therfore it is required to open the contact tank to see the contacts and exercise can be performed in Jyoti Ltd workshop only.</t>
  </si>
  <si>
    <t>Necessary action will be taken after CEI report received</t>
  </si>
  <si>
    <t>Girmtha</t>
  </si>
  <si>
    <t>Ajaybhai Ratanbhai DAmor</t>
  </si>
  <si>
    <t>08.01.2023</t>
  </si>
  <si>
    <t>A Fatal Human Outsider Electrical Accident occurred to Shri Ajaybhai Ratanbhai Damor at around 10.20 am on date 08.01.2023 at T.c of consumer Daxaben Kishor bhai Davda located Prernanandan Industrial Estate at village Giramtha .4 men including the victim were shifting the metallic construction stand with metallic palak of 15.7 ft height ,and reached near this transformer but due to uneven surface between existing main rcc road and under construction metal road , stand got unbalanced and tilted towards the transformer center's 11kv drop out fuse of the transformer center and the sitting base (palak) might have shorted with live 11kv 2 phases of the drop out fuse unit ( 2 fuse wire were found blown on site) and electric current might have passed through palak to construction stand and the victim got electrocuted and died on the spot . Tripping of this particular feeder is noted at 66kv Paldi Kankaj Substation at 10.20 hrs .</t>
  </si>
  <si>
    <t>Gadhiya Chokdi, Sanand</t>
  </si>
  <si>
    <t>R M Chauhan (EA)</t>
  </si>
  <si>
    <t>13.01.2023</t>
  </si>
  <si>
    <t xml:space="preserve">The victim got complain from fault office for no power supply at Geo tower at Gadhiya Chokdi Sanand. Shri RM Chauhan and DR Patel both employes visit at site and the girder pole from where the service cable connection given to Geo tower power supply was made off from the LTDB switch located at transformer.
The victim rectified service cable joint and while came back from pole his hand slipped from girder pole and he fell down from the pole so mechanical non fatal departmental accident occured.
The victim was wearing helmet . The victim has injury in the feet and is stable and will be given discharge today by 22 hrs.
</t>
  </si>
  <si>
    <t>safety gazzet are already properly wear at the time of accident</t>
  </si>
  <si>
    <t>Nayka</t>
  </si>
  <si>
    <t>Chandaniben Shantibhai Waghela</t>
  </si>
  <si>
    <t>29.01.2023</t>
  </si>
  <si>
    <t>A Non Fatal Human Outsider Mechanical accident occurred to victim on date 29.01.2023 approx 11:30 AM. While playing near LT pole of Khodiyar naga yyr tc, suddenly deteriorated LT 8 Mtr psc pole fall down on her both leg and got fractured on both leg and sent to hospital at kheda</t>
  </si>
  <si>
    <t>New pole erected</t>
  </si>
  <si>
    <t>Langhnaj</t>
  </si>
  <si>
    <t>Vikrambhai Mafabhai Patel</t>
  </si>
  <si>
    <t>30.01.2023</t>
  </si>
  <si>
    <t xml:space="preserve">Fatal human Electrical accident occurred to Vikrambhai Mafabhai Patel, village: Laghnaj,Ta: Mehasana.Victim came contact any how of channel wire/optical wire which laying in farm at near location no-40 this wire crossing between location no-85 to 86 of 11 KV Varahi JGY one phase touch &amp; got electrocuted.
</t>
  </si>
  <si>
    <t>CABLE REMOVED FROM NETWORK</t>
  </si>
  <si>
    <t>Rajgar Heduva, L.S. no. 186</t>
  </si>
  <si>
    <t>Dalaji Lilaji Thakor                (Age Approx. 55  years )</t>
  </si>
  <si>
    <t>01.01.2023          at 09:30 Hrs.</t>
  </si>
  <si>
    <t xml:space="preserve"> A compound wall construction work is going on in a agriculture land ,L.S. no. 186 owned by Prahladvbhai Gangarambhai Oza at village Rajgar Heduva Nr. Bypass road. There was earth filled upto 6 feet height from the actual ground level of the said land and hence the ground clearance of lowest conductor of  11 KV Line of Mareda Ag feeder passing above the site was reduced to approx 11 feet . A Victim who is labour for construction work was trying to bend the iron rod of 40 feet  length to be used in construction work at the earth filled area below overhead line of Mareda Ag feeder and accidently the iron rod touched with the 11 kv line of Mareda Ag feeder passing over the said site  and got electrocuted.   
      The detailed reason is under Investigation.
</t>
  </si>
  <si>
    <t>Raising of line is done on Dtd. 08-01-2023</t>
  </si>
  <si>
    <t>Sundhiya</t>
  </si>
  <si>
    <t>Thakor Nileshji Natvarji</t>
  </si>
  <si>
    <t>10.01.23</t>
  </si>
  <si>
    <t>The said accident occurred on dated 10.01.23 at about approx 08.00 AM to Thakor Nileshji Natvarji Age approx 21 Years Resi Anandpura vill Sundhiya, It was informed by letter from Vadnagar Smart Police Station on dated 11.01.23 at 05.30 PM.In letter mentioned that while lifting water to water tank by electric motor ,victim got electrocuted. Receiving above letter, on next day accident place was visited and it was found that victim got electrocuted  may be due to come in contact with Electrical water pump Or Live wire. Accident place is under of  Private premises of Thakor Natvarji punjaji. Hence UGVCL is not responsible the Accident.</t>
  </si>
  <si>
    <t>Sheshpur</t>
  </si>
  <si>
    <t>SHRI. THAKOR RANJITJI DHULAJI</t>
  </si>
  <si>
    <t>24.01.2023 AT-09.30 A.M.</t>
  </si>
  <si>
    <t>The Said Accident occurred on dtd.24.01.2023 at about 09.30 AM,Victim Thakor Ranjitji Dhulaji may have to came in contact with private live  wire on  his right hand finger and black spot occured.further detail investigation is in progress</t>
  </si>
  <si>
    <t>Tarabh</t>
  </si>
  <si>
    <t>Bamaniya Manharbhai Kanjibhai</t>
  </si>
  <si>
    <t>24.01.2023 AT-02.30 A.M.</t>
  </si>
  <si>
    <t>At the time of water tank construction work, victim had iron bar structure.At the time iron bar contacted with near by 11kV Umiya JGY feeder line and victim got electric shocked. Victim was taken to Visnagar hospital and declared dead</t>
  </si>
  <si>
    <t>Saghthala</t>
  </si>
  <si>
    <t>Kailashben Rajuji Virsangji Thakor</t>
  </si>
  <si>
    <t>29.01.2023 AT:Approxi. 8.45 AM</t>
  </si>
  <si>
    <t>Due to kite thread, Single Phase service wire was cracked and Phase wire was opened and touched with G.I.wire. The G.I.wire was binded with support iron pole which is  erected by consumer infront of the victim's house  .Hence leakage current was passing from GI wire to iron pole and victim touched with iron pole and got electrocuted</t>
  </si>
  <si>
    <t>Kite thread was removed during serivce maintenance</t>
  </si>
  <si>
    <t>un</t>
  </si>
  <si>
    <t>cow/Desai jehabhai versibhai</t>
  </si>
  <si>
    <t>12.08.2022</t>
  </si>
  <si>
    <t>due to cyclone and rain LT conductor snapped accidentaly from pole at the time cow was passing throw road and touched to LT conductor and died.</t>
  </si>
  <si>
    <t>BANDHVAD</t>
  </si>
  <si>
    <t>LATE BHARATJI MAFAJI THAKOR</t>
  </si>
  <si>
    <t>09.11.2022</t>
  </si>
  <si>
    <t>At the place of accident the construction work was under progress during that for water shower in plaster of wall victim was gone to start water pump moter as he touched to switch board accidentally fall on the ground due to touching switch  got shock and moved to refferal hospital the doctor say dead</t>
  </si>
  <si>
    <t>VADA</t>
  </si>
  <si>
    <t>BACHUJI ANUPJI SAPARIA</t>
  </si>
  <si>
    <t>DEPARTMENT</t>
  </si>
  <si>
    <t>3.12.2022</t>
  </si>
  <si>
    <t>BHARATBHAI L. RAVAL</t>
  </si>
  <si>
    <t>For check power availability of Kalka mata mandir service connection victim was climbing on the LT pole and he felt down on earth.</t>
  </si>
  <si>
    <t>Sinhi</t>
  </si>
  <si>
    <t>Badhel Amarsinh Shivsinh</t>
  </si>
  <si>
    <t>11.1.2023 (10.00AM)</t>
  </si>
  <si>
    <t>Victim was doing colouring work of iron shade in the land of Patel Vijaybhai Haribhai at Vill-Sinhi, While doing colouring work the iron ladder came in contact with the conductor of 11KV IOC jGY fdr so he got electrocuted and fatal electrical accident occured</t>
  </si>
  <si>
    <t>Lakhani</t>
  </si>
  <si>
    <t>Patel Khemaben Devsibhai</t>
  </si>
  <si>
    <t>22.1.2023</t>
  </si>
  <si>
    <t>11 KV line Conductor snapped from pin pole and fallen on grazing buffalo and the buffalo got electrocuted and died on spot</t>
  </si>
  <si>
    <t>DHANDHA</t>
  </si>
  <si>
    <t>DABHI BHAGIRATHSINH ABHESINH</t>
  </si>
  <si>
    <t>23.01.2023</t>
  </si>
  <si>
    <t>WHILE WORKING IN HIS ELECTRIC ROOM , VICTIM CAME IN CONTACH WITH LIVE ELECTRICAL PARTS OF HIS BOREWELL STARTED</t>
  </si>
  <si>
    <t>Juni Bhildi</t>
  </si>
  <si>
    <t>Thakor Jigarbhai Kanuji</t>
  </si>
  <si>
    <t>29.01.23 @ 13:30 Hrs</t>
  </si>
  <si>
    <t>Victim was trying to remove bulb from bulb holder in his house (Dhaiya). Due to moisture weather he got electrocuted and met with fatal human electricl accident</t>
  </si>
  <si>
    <t>Velavapura</t>
  </si>
  <si>
    <t>Majirana Sonabhai Mansungbhai</t>
  </si>
  <si>
    <t>29.01.23 @ 12:00Hrs</t>
  </si>
  <si>
    <t>On dt.-28.01.23 late night rain with heavy wind so service cable 16 mm2 on shop broken &amp; fall on iron (Patra) of Shop. From cable neutral wire current pass through transformer earthing and around 12:00 hrs. on dt.-29.01.23 one cow of Shri Majirana Sonabhai Mansungbhai pases nearer to new erected transformer of Velavapura Busstand and due to wet land leackage current cow got electrocuted and died.</t>
  </si>
  <si>
    <t>SAMETRA, AT GAYATRI PARA</t>
  </si>
  <si>
    <t>Chaudhari Khodabhai Vihabhai</t>
  </si>
  <si>
    <t>NFH (Mechanical)</t>
  </si>
  <si>
    <t>09.02.2023</t>
  </si>
  <si>
    <t>Navin Kanabhai Damor, Line man</t>
  </si>
  <si>
    <t>The victim was programmed to do collection and disconnection work at Sametra village in supervision of lineman of Shri N K Damor. As victim is village helper of sametra village and he is supposed to work of sametra village's power related routine complaints along with disconnection work given from office. Victim was attending non register complaint of House no. 10, Gayatri Para, Village Sametra and suddenly fell on RCC road by some unknown reason. The Victim was immidiately shifted to Vibrant Hospital, Mehsana for treatment in Pvt vehicle. Health of victim is stable but he is not in position to give any statment.</t>
  </si>
  <si>
    <t>Line staff is educated to use safety gadgets while working on line</t>
  </si>
  <si>
    <t>CHANDAP</t>
  </si>
  <si>
    <t>DABHI ISHVARSINH VIRSINH</t>
  </si>
  <si>
    <t>A Buffalo passing near transformer center daoble pole structure and stay wired of 11 kv chadap ag feeder during grazingand suddenly bufallo fall down near  transformer centeras said by buffalo owner the buffalo was died same time</t>
  </si>
  <si>
    <t>Maa Alluminium India Pvt. Ltd,SONASAN</t>
  </si>
  <si>
    <t>YADAV MILANKUMAR NARENDRAY</t>
  </si>
  <si>
    <t>05.02.2023</t>
  </si>
  <si>
    <t>Victim was spraying water, during that motor lied into tank. He removed motor from tank. And ask another person to switch on the motor, his hand was on motor, as soon as another person switched on short motor the victim got shocked and thrown far. Immediately he was taken to himatnagar civil hospital, where on duty doctor has declared him dead.</t>
  </si>
  <si>
    <t>Mohanpur cold storage</t>
  </si>
  <si>
    <t>MEGHRAJIYA SALIMBHAI AHMEDBHAI</t>
  </si>
  <si>
    <t>12.02.2023</t>
  </si>
  <si>
    <t>Victim was truck driver &amp; parked his truck below 11 kv Nava jgy line .The truck was filled with heavy loaded potatoes bags.Then victim was climbed on top portion of potato bags &amp; trying to arrange potatoes bags. Meanwhile he came in contact with 11 kv Nava jgy,got shocked &amp; fallen down on the ground with heavy noise &amp; died on the spot</t>
  </si>
  <si>
    <t xml:space="preserve">HERIDITORY DOC. PENDING </t>
  </si>
  <si>
    <t>Dilipbhai B Vankar</t>
  </si>
  <si>
    <t>02.02.2023</t>
  </si>
  <si>
    <t>Shri D B Vankar ALM while making connections in the 3phase meter for Reconnetion purpose of Cons Name :Greenland Devloper Common E landmark green Vill Chandkheda Cons No 74512257500 CD : 6.5 kw ,heavy spark and flash occured and Meter terminal block burnt out. Due to heavy flash shri D B Vankar was burnt on left hand claw (panjo) and mouth (face side). Primarily he was self admitted to Vedika Hospital Chandkheda.After taking primary treatment he was referred to Appolo hospital.At present he is admitted at Appolo hospital.He is conscious and under treatment.</t>
  </si>
  <si>
    <t>Mandal</t>
  </si>
  <si>
    <t>Bharvad Jivanbhai Bhagvanbhai</t>
  </si>
  <si>
    <t>According to eye witnesses/owner , 2 cow were moving around TC structure, during that this cow was touched the fencing of live tc structure and got electrocuted and died on the spot. After site visit it is found that due to short circuit in LT cable return power came back to TC, and that back current is passed through strip earthing of neutral and on the pole were srips of body earthing and neutral earthing are got touched via eye bolt due to break down in insulation of strip, so due to connect between both strip leakage current passed through that one strip of body earthing which was connected to rod of fencing near to ground. Hence current passed in fencing and cow got electrocuted and died on the spot.</t>
  </si>
  <si>
    <t>Cable replaced</t>
  </si>
  <si>
    <t>Bhavanbhai Hajabhai Bharvad</t>
  </si>
  <si>
    <t>06.02.2023</t>
  </si>
  <si>
    <t xml:space="preserve"> A buffalo came in contact with the stay wire and that stay wire hooked to the Buffalo's horn and when Buffalo moved ahead stay wire touched to B phase HT bushing of Transformer and as leakage current was passing from the stay wire got electrocuted and died.</t>
  </si>
  <si>
    <t>New stay wire errected</t>
  </si>
  <si>
    <t>Savaniya</t>
  </si>
  <si>
    <t>Verana Thanabhai Kalabhai</t>
  </si>
  <si>
    <t xml:space="preserve"> 05.02.2023 &amp; at about 12 .00 pm hrs approx.</t>
  </si>
  <si>
    <t>On dated 05.02.2023
 As eye Witness, Victim was doing his farming work at that time suddenly Lt line wire was broken &amp; victim may be touched that lines got electrocuted &amp; died on the spot..</t>
  </si>
  <si>
    <t>SHABDALPURA</t>
  </si>
  <si>
    <t>BUFFALOW OF/SHRI BHARWAD BECHARBHAI BHEMABHAI</t>
  </si>
  <si>
    <t>07.02.2023</t>
  </si>
  <si>
    <t>A buffalo came in contact with the stay wire and that stay wire hooked to the buffalow`s horn and when moved ahead stay wire touched to B phase switch jumper of double pole AB switch structure and as leakage current was passing from the stay wire &amp; buffalow got electrocuted and died.</t>
  </si>
  <si>
    <t>KUVANA</t>
  </si>
  <si>
    <t>COW OF/SHRI RABARI BHARATBHAI MASRUBHAI</t>
  </si>
  <si>
    <t>27.02.2023</t>
  </si>
  <si>
    <t>A COW came in contact with the stay wire and scratching her body with the  stay which was rusted thats why stay was broken and ground side portion of the stay touched to  B phase switch jumper of  single pole AB switch structure and as leakage current was passing from the stay wire &amp;  cow  got electrocuted and died.</t>
  </si>
  <si>
    <t>Kadi</t>
  </si>
  <si>
    <t>Govindji Koyaji Potana</t>
  </si>
  <si>
    <t>FH(Mech.)</t>
  </si>
  <si>
    <t>16-03-2023 at 10:25 am</t>
  </si>
  <si>
    <t>While moving MS plates from truck to factory using hydro crane at Sayona Enterprises Nandasan Raod, Kadi.  Due to the negligence of the crane operator, the upper part of the hydro crane hit the 3 Ph LT street light cable and pulled the cable causing the street light pole to break during which the victim who was passing near the LT street light pole on whom the broken pole fell died on the spot.</t>
  </si>
  <si>
    <t>Shri P.L Sathvara (EA)</t>
  </si>
  <si>
    <t>NFH(MECH)</t>
  </si>
  <si>
    <t>22.03.2023 AT ABOUT 5.00 PM</t>
  </si>
  <si>
    <t>Victim  went to resolve the resedential consumer Lt complaint and after attended this complaint, During Climbing down from pole his feet was sliped  from  PSC Pole  and he was fallen down . Due to sudden fallen from pole  Both heel of legs are damaged. Primary treatment was taken at Visnagar Hospital. Now Doctor  had given leave from hospital on same day(i.e 22.3.2023).</t>
  </si>
  <si>
    <t>Line staffs were eductaed to used safety ropes while climbing on PSC poles</t>
  </si>
  <si>
    <t>Hemantbhai Govindbhai Prajapati</t>
  </si>
  <si>
    <t>17-03-2023 at 11:50 pm</t>
  </si>
  <si>
    <t>Hemantbhai Govindbhai Prajapati-ALM</t>
  </si>
  <si>
    <t>Accident occurred due to LT underground cable fault, so while operating MSP Switch , spark occurred due to fault in LT Cable, and victim was burnt on both hands upper side.</t>
  </si>
  <si>
    <t>Strictly Instructed to line staff every time work with safety tools &amp; tackles,helmet,shoes</t>
  </si>
  <si>
    <t xml:space="preserve">HMT </t>
  </si>
  <si>
    <t>BHILODA(JODHPUR)</t>
  </si>
  <si>
    <t>DAMOR DINESHBHAI NANJIBHAI</t>
  </si>
  <si>
    <t>18.03.2023</t>
  </si>
  <si>
    <t>DUE TO HEAVY WIND WITH RAIN THERE WAS A HEAVY BRANCH OF TAMARIND TREE WAS BROKEN AND FALLON TO LT LINE OF 11 KV RAMDEV JGY FEEDER AT VILLAGE BHILODA(JODHPUR), LT POLE WAS BROKEN AND LT CONDUCTOR FALLON ON PRIVATE FANCING AND LEAKAGE CURRENT PASSING FROM THAT PRIVATE FANCING AND YOUNG COW WAS TIED NEARBY FANCING AND WHICH WAS TOUCHED TO THAT FANCING AND GOT ELECTROCUTED.</t>
  </si>
  <si>
    <t>MODASA</t>
  </si>
  <si>
    <t>Cow of Raval Kamlaben Manibhai</t>
  </si>
  <si>
    <t xml:space="preserve">On date 18.03.2023 at around 1.30 am a cow of owner Raval Kamlaben Manibhai died at Sarvodaynagar Dungari area. A Mandap with iron pole/pipes was tied on road for some function/event near pole no 86/9/1 (11Kv Sahyog feeder line and 5 wire LT line on same pole with proper clearance),  From this pole, a service cable was going from top of mandap to the house of Bhoi Minaben Dhulabhai. Due to bad climatic weather and heavy wind, the service cable got rubbed several times on the top iron pipe of mandap and insulation of cable got weak and iron pipe came in contact with live wire and current started flowing from all iron poles/pipe of mandap. Meanwhile, due to fierce sound of lighting stroke the cow got scared and ran on the street road and came in contact with iron pipe and got electrocuted. </t>
  </si>
  <si>
    <t>BABSAR</t>
  </si>
  <si>
    <t>RABARI MAVJIBHAI MALABHAI</t>
  </si>
  <si>
    <t>30.03.2023</t>
  </si>
  <si>
    <t>DUE TO HEAVY WIND WITH RAIN THERE WAS A HEAVY BRANCH OF  TREE WAS BROKENTO LT LINE OF 11 KVFUDEDA  JGY FEEDER AT VILLAGE BABSAR, LT  LT CONDUCTOR WAS SNAPPED FROM LT POLE AND THAT TIME GOAT PASSING NEAR CONDUCTOR GOAT WAS ELECTROCUTED</t>
  </si>
  <si>
    <t>Raska</t>
  </si>
  <si>
    <t xml:space="preserve">Ganpatbhai Chandubahi vaghela </t>
  </si>
  <si>
    <t>03.03.2023</t>
  </si>
  <si>
    <t xml:space="preserve">There are two tc structure nearby to each other one only for waterworks (25 KVA) and other is village TC (100 KVA) Buffalo (Victim) was gazing near water works TC fencing and was surrounded by water as there is small water pit. On Neutral of 100 KVA TC power was coming return on TC and got Earthed due to earthing but as site was surrounded by water due to pit and buffalo was inside the water and their buffalo got electrocuted.on further investigation reason for neutral power return was found due to service wire break and phase and neutral was found joint at one consumer end and power was returning on 100 KVA TC. </t>
  </si>
  <si>
    <t>Salajada</t>
  </si>
  <si>
    <t xml:space="preserve"> Bhalubhai Shardulbhai Bharwad</t>
  </si>
  <si>
    <t>11.03.2023</t>
  </si>
  <si>
    <t xml:space="preserve">While returning from the field after grazing the buffaloes, one of them was a buffalo that was passing near the j k print pack 100 kva transformer center, as sewage is being discharged around this transformer center, water is filling up around it, so as the leakage current of the transformer is passing through this water a buffalo is electrocuted has died due to leakage current.
It should further be noted that earthing of transformer is done through PVC pipe and strip earthing is also done through PVC pipe.The victim is not in direct contact with transformer center but is in contact with leakage current due to sewage water.
</t>
  </si>
  <si>
    <t>letter has been written to company for proper dranage management</t>
  </si>
  <si>
    <t>16.03.2023</t>
  </si>
  <si>
    <t xml:space="preserve">There was garbage and water near transformer center of mukta baa soc, the cow came there to eat food from garbage, while doing so it got electrocuted due to the leakage current flowing in water surrounding tc, due to above the cow died.
It should further be noted that the victim is not in direct contact with transformer center but is in contact with water in which leakage current was flowing.
</t>
  </si>
  <si>
    <t>new earthing wire was provided to transformer</t>
  </si>
  <si>
    <t>Shrimali Vishnubhai Ramabhai</t>
  </si>
  <si>
    <t xml:space="preserve">On telephonic call of Shri H P Raval EA Nandasan, we came to know about the incident. On visiting site it is came to know that victim labour of private contractor was dispatching the 185 SQ MM cable Havells make, for the work of option 2 at Nandasan in R/O Shri Additive Food &amp; Pharma. Hydro got in touch with passing 11 kV line near by and the victim got in touch with live 11 kV line through Hydro, metal seeling, and Iron Drum.Electrocuted and died on the spot. </t>
  </si>
  <si>
    <t>NOTICE ISSUED TO COMPANY FOR NIGLIGENCY DURING CABLE INSTALLATION</t>
  </si>
  <si>
    <t>Karsanbhai Rajabhai Mulva</t>
  </si>
  <si>
    <t>24.03.2023</t>
  </si>
  <si>
    <t>While returning from the field after grazing the Cows . one cow is passing below the HT Line of 11kv Kesharadi AG Feeder.suddenly due to disc puncher. Conductor Broken and Fell down on Cow.</t>
  </si>
  <si>
    <t>PIN was replaced and connection was started</t>
  </si>
  <si>
    <t xml:space="preserve">Rakanpur </t>
  </si>
  <si>
    <t>Ajaykumar Naran bhai Karmata</t>
  </si>
  <si>
    <t>28.03.2023</t>
  </si>
  <si>
    <t xml:space="preserve">On telephonic call of Shri S J Patel, EA, We came to know about the incident. On visiting site, it is came to know that victim who was technician employee of HT consumer No: 19747,
 M/S Shukra Pharmaceutical Limited At- Rakanpur , while working at factory, he climbed on metal roof with help of stairs attached with chimney at industry to carry one plastic pipe piece which was broken and get thrown on that metal roof.
During this, he came to contact with 11 KV line nearby which very closely and illegal construction of metal roof carried out by Shukra Pharmaceutical limited company and he was electrocuted and died on the spot..
</t>
  </si>
  <si>
    <t>NOTICE ISSUED TO COMPANYFOR ILLEGAL CONSTRUCTION</t>
  </si>
  <si>
    <t>bhabhar</t>
  </si>
  <si>
    <t>BUFFALOW OF/SHRI parmar mulabhai khanabhai</t>
  </si>
  <si>
    <t>08.03.2023</t>
  </si>
  <si>
    <t>two wire LT line is passing. due to cyclone LT line clamp down from binding wire  the phase wire on the clamp and touch with Gi wire of LT pole the two buffalow came in contact with the GI wire and buffalow electrocuted and spot died.</t>
  </si>
  <si>
    <t>Khoda</t>
  </si>
  <si>
    <t>Maganbhai Ganeshbhai Prajapati/ Electrical Assistant</t>
  </si>
  <si>
    <t>NFH (Mech.)</t>
  </si>
  <si>
    <t>19.03.2023 @ 11:20 am</t>
  </si>
  <si>
    <t>Umedbhai Ranchhodbhai Panchal/ Assistant Line man</t>
  </si>
  <si>
    <t>Victim was attending power failure of 11KV Devay-Ag. Feeder emiting from 66KV Khoda SS. During work of LSTC Jumper of 11KV Devay-Ag. Feeder victim was slipped from LSTC due to slippery mud under his shoes and met with non fatal human mechanical accient.</t>
  </si>
  <si>
    <t>Panthawada</t>
  </si>
  <si>
    <t>Koli Bhamrabhai Pratapbhai</t>
  </si>
  <si>
    <t>21.3.2023/5:30 p.m.(approx)</t>
  </si>
  <si>
    <t>The victim has climbed on fully loaded Pick Up  above which 11 KV Panthawada JGY feeder was passing .The victim came in contact of live wire of 11 Kv Panthawada JGY feeder and got electric shock and fallen down.He was shifted to hospital and died.</t>
  </si>
  <si>
    <t>PALANPUR</t>
  </si>
  <si>
    <t>TETODA</t>
  </si>
  <si>
    <t>PARMAR PANKAJKUMAR VASANTBHAI-EA(VS)</t>
  </si>
  <si>
    <t>22.03.2023</t>
  </si>
  <si>
    <t>R J PATEL-ALM(LC TAKEN BY)</t>
  </si>
  <si>
    <t xml:space="preserve"> ON DATE-22-3-2023 VICTIM P V PARMAR ATTENDING POWER FAILURE AT 11KV SHAKTI JGY FEEDER, WHERE HE FELL DOWN DURING JUMPER REPAIRING ON THE GROUND WHERE HE STRUCK HIS HEAD WITH STONE, HENCE HE WAS TAKEN TO HOSPITAL FOR PRIMARY CHECKUP AT DEESA AND THEN FOR FURTHUR TREATMENT HE WAS TAKEN TO APPOLO HOSPITAL AHMEDABAD.</t>
  </si>
  <si>
    <t>YEAR 2022-23 (APRIL-22 TO MARCH-23)</t>
  </si>
  <si>
    <t>Year 2022-23 (April 22 to March 23)</t>
  </si>
  <si>
    <t>Apr.22</t>
  </si>
  <si>
    <t>28.04.2022</t>
  </si>
  <si>
    <t>May.22</t>
  </si>
  <si>
    <t>20.05.2022</t>
  </si>
  <si>
    <t>June.22</t>
  </si>
  <si>
    <t>04.06.2022</t>
  </si>
  <si>
    <t>10.06.2022</t>
  </si>
  <si>
    <t>18.06.2022</t>
  </si>
  <si>
    <t>22.06.2022</t>
  </si>
  <si>
    <t>30.06.2022</t>
  </si>
  <si>
    <t>July.22</t>
  </si>
  <si>
    <t>Aug.22</t>
  </si>
  <si>
    <t>Sept.22</t>
  </si>
  <si>
    <t>13.09.2022</t>
  </si>
  <si>
    <t>17.09.2022</t>
  </si>
  <si>
    <t>23.09.2022</t>
  </si>
  <si>
    <t>30.09.2022</t>
  </si>
  <si>
    <t>Oct.22</t>
  </si>
  <si>
    <t>14.10.2022</t>
  </si>
  <si>
    <t>21.10.2022</t>
  </si>
  <si>
    <t>Nov.22</t>
  </si>
  <si>
    <t>05.11.2022</t>
  </si>
  <si>
    <t>11.11.2022</t>
  </si>
  <si>
    <t>16.11.2022</t>
  </si>
  <si>
    <t>Dec.22</t>
  </si>
  <si>
    <t>03.12.2022</t>
  </si>
  <si>
    <t>09.12.2022</t>
  </si>
  <si>
    <t>16.12.2022</t>
  </si>
  <si>
    <t>28.12.2022</t>
  </si>
  <si>
    <t>Jan.23</t>
  </si>
  <si>
    <t>07.01.2023</t>
  </si>
  <si>
    <t>17.01.2023</t>
  </si>
  <si>
    <t>25.01.2023</t>
  </si>
  <si>
    <t>Feb.23</t>
  </si>
  <si>
    <t>04.02.2023</t>
  </si>
  <si>
    <t>14.02.2023</t>
  </si>
  <si>
    <t>15.02.2023</t>
  </si>
  <si>
    <t>22.02.2023</t>
  </si>
  <si>
    <t>March.23</t>
  </si>
  <si>
    <t>04.03.2023</t>
  </si>
  <si>
    <t>10.03.2023</t>
  </si>
  <si>
    <t>23.03.2023</t>
  </si>
  <si>
    <r>
      <t>On dated 7.12.2022 at 9.05 pm at night Radodra AG feeder tripping occured &amp; after 5 minutes feeder ON.But,after half an hour telephonic message received from Villager of Vasadra village about Dumper(truck) accident occured with electric pole of Radodra AG feeder on Vasadra-Vechatpura raw road.So,night duty staff immediately message to GETCO for feeder OFF &amp; went to site where 1 nos Radodra AG feeder pole broken &amp; 1 conductor out of 3 conductors fall on truck no-GJ 31 T 0591 &amp; found Death body of Dabhi Hasmukhbhai Dhirubhai near driver side tyre.And at site information received by gathered local crowd that pole broken by  truck no-GJ 31 T 0591,Driver name-kalabhai and few minutes later said Victim came with his truck no-GJ 31 T 2230 and see the accident of another truck no-GJ 31 T 0591. so,went near by that truck to open the driver side door and at that time the 11 kv electric line of Radodra AG feedeer was ON.So,came in contact with electric path got shocked and died at site.Police Panchnama done and PM Report awaited.The broken pole was  in the Gauchar land and road work was going on and by mistake truck driver broken that pole from the front side of truck.</t>
    </r>
    <r>
      <rPr>
        <sz val="18"/>
        <color indexed="8"/>
        <rFont val="Calibri"/>
        <family val="2"/>
        <scheme val="minor"/>
      </rPr>
      <t>So,in this case UGVCL is not responsible for this fatal human outsider electrical accident.</t>
    </r>
  </si>
  <si>
    <t>Year 2021-22 (April 22 to March 23)</t>
  </si>
  <si>
    <t>Performa SoP 015 : Release of New connection  :  Status as on 31.03.2023</t>
  </si>
  <si>
    <t>Commercial (GLP/ St. Light)</t>
  </si>
  <si>
    <t>Year 2022-23 (April-22 to March-23)</t>
  </si>
  <si>
    <t>YEAR: 2022-23</t>
  </si>
  <si>
    <t>FY 2022-23 (April-22 to March-23)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</si>
</sst>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64" formatCode="_(&quot;$&quot;* #,##0.00_);_(&quot;$&quot;* \(#,##0.00\);_(&quot;$&quot;* &quot;-&quot;??_);_(@_)"/>
    <numFmt numFmtId="165" formatCode="[$-409]mmm\-yy;@"/>
    <numFmt numFmtId="166" formatCode="[h]:mm"/>
    <numFmt numFmtId="167" formatCode="\$#,##0_);&quot;($&quot;#,##0\)"/>
    <numFmt numFmtId="168" formatCode="\$#,##0.00;[Red]&quot;-$&quot;#,##0.00"/>
    <numFmt numFmtId="169" formatCode="_ * #,##0_ ;_ * \-#,##0_ ;_ * \-_ ;_ @_ "/>
    <numFmt numFmtId="170" formatCode="_ * #,##0.00_ ;_ * \-#,##0.00_ ;_ * \-??_ ;_ @_ "/>
    <numFmt numFmtId="171" formatCode="_-* #,##0.00&quot; €&quot;_-;\-* #,##0.00&quot; €&quot;_-;_-* \-??&quot; €&quot;_-;_-@_-"/>
    <numFmt numFmtId="172" formatCode="_-* #,##0\ _F_-;\-* #,##0\ _F_-;_-* &quot;- &quot;_F_-;_-@_-"/>
    <numFmt numFmtId="173" formatCode="_-* #,##0.00\ _F_-;\-* #,##0.00\ _F_-;_-* \-??\ _F_-;_-@_-"/>
    <numFmt numFmtId="174" formatCode="#,##0.00000000;[Red]\-#,##0.00000000"/>
    <numFmt numFmtId="175" formatCode="_ &quot;Fr. &quot;* #,##0_ ;_ &quot;Fr. &quot;* \-#,##0_ ;_ &quot;Fr. &quot;* \-_ ;_ @_ "/>
    <numFmt numFmtId="176" formatCode="_ &quot;Fr. &quot;* #,##0.00_ ;_ &quot;Fr. &quot;* \-#,##0.00_ ;_ &quot;Fr. &quot;* \-??_ ;_ @_ "/>
    <numFmt numFmtId="177" formatCode="_-\$* #,##0_-;&quot;-$&quot;* #,##0_-;_-\$* \-_-;_-@_-"/>
    <numFmt numFmtId="178" formatCode="_-\$* #,##0.00_-;&quot;-$&quot;* #,##0.00_-;_-\$* \-??_-;_-@_-"/>
    <numFmt numFmtId="179" formatCode="\\#,##0.00;[Red]&quot;\-&quot;#,##0.00"/>
    <numFmt numFmtId="180" formatCode="\\#,##0;[Red]&quot;\-&quot;#,##0"/>
    <numFmt numFmtId="181" formatCode="h:mm;@"/>
    <numFmt numFmtId="182" formatCode="0.000"/>
    <numFmt numFmtId="183" formatCode="dd/mm/yy"/>
  </numFmts>
  <fonts count="7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sz val="8"/>
      <name val="Arial"/>
      <family val="2"/>
    </font>
    <font>
      <b/>
      <sz val="11"/>
      <name val="Arial"/>
      <family val="2"/>
    </font>
    <font>
      <b/>
      <sz val="12"/>
      <name val="Arial"/>
      <family val="2"/>
    </font>
    <font>
      <b/>
      <sz val="16"/>
      <name val="Arial"/>
      <family val="2"/>
    </font>
    <font>
      <b/>
      <u/>
      <sz val="11"/>
      <name val="Arial"/>
      <family val="2"/>
    </font>
    <font>
      <b/>
      <u/>
      <sz val="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sz val="14"/>
      <name val="Arial"/>
      <family val="2"/>
    </font>
    <font>
      <sz val="14"/>
      <name val="Bookman Old Style"/>
      <family val="1"/>
    </font>
    <font>
      <sz val="10"/>
      <name val="Arial"/>
      <family val="2"/>
    </font>
    <font>
      <b/>
      <u/>
      <sz val="10"/>
      <name val="Arial"/>
      <family val="2"/>
    </font>
    <font>
      <b/>
      <vertAlign val="subscript"/>
      <sz val="10"/>
      <name val="Arial"/>
      <family val="2"/>
    </font>
    <font>
      <sz val="12"/>
      <name val="Arial"/>
      <family val="2"/>
    </font>
    <font>
      <b/>
      <sz val="14"/>
      <name val="Arial"/>
      <family val="2"/>
    </font>
    <font>
      <b/>
      <sz val="14"/>
      <name val="Bookman Old Style"/>
      <family val="1"/>
    </font>
    <font>
      <sz val="14"/>
      <name val="Times New Roman"/>
      <family val="1"/>
    </font>
    <font>
      <b/>
      <i/>
      <sz val="14"/>
      <name val="Bookman Old Style"/>
      <family val="1"/>
    </font>
    <font>
      <sz val="10"/>
      <name val="Arial"/>
      <family val="2"/>
    </font>
    <font>
      <sz val="11"/>
      <name val="‚l‚r ‚oƒSƒVƒbƒN"/>
      <family val="3"/>
      <charset val="128"/>
    </font>
    <font>
      <sz val="7"/>
      <name val="Helv"/>
    </font>
    <font>
      <b/>
      <sz val="10"/>
      <name val="MS Sans Serif"/>
      <family val="2"/>
    </font>
    <font>
      <sz val="12"/>
      <name val="¹UAAA¼"/>
      <family val="3"/>
      <charset val="129"/>
    </font>
    <font>
      <sz val="10"/>
      <name val="Courier New"/>
      <family val="3"/>
    </font>
    <font>
      <sz val="7"/>
      <color indexed="10"/>
      <name val="Helv"/>
    </font>
    <font>
      <sz val="12"/>
      <name val="뼻뮝"/>
      <family val="1"/>
      <charset val="129"/>
    </font>
    <font>
      <sz val="10"/>
      <name val="굴림체"/>
      <family val="3"/>
      <charset val="129"/>
    </font>
    <font>
      <b/>
      <i/>
      <sz val="12"/>
      <name val="Arial"/>
      <family val="2"/>
    </font>
    <font>
      <sz val="10"/>
      <name val="Arial"/>
      <family val="2"/>
    </font>
    <font>
      <b/>
      <sz val="10"/>
      <name val="Calibri"/>
      <family val="2"/>
    </font>
    <font>
      <b/>
      <u/>
      <sz val="14"/>
      <name val="Arial"/>
      <family val="2"/>
    </font>
    <font>
      <sz val="13"/>
      <name val="Arial"/>
      <family val="2"/>
    </font>
    <font>
      <b/>
      <sz val="13"/>
      <name val="Arial"/>
      <family val="2"/>
    </font>
    <font>
      <b/>
      <sz val="15"/>
      <name val="Arial"/>
      <family val="2"/>
    </font>
    <font>
      <b/>
      <u/>
      <sz val="13"/>
      <name val="Arial"/>
      <family val="2"/>
    </font>
    <font>
      <sz val="15"/>
      <name val="Arial"/>
      <family val="2"/>
    </font>
    <font>
      <b/>
      <sz val="20"/>
      <name val="Arial"/>
      <family val="2"/>
    </font>
    <font>
      <b/>
      <sz val="22"/>
      <name val="Arial"/>
      <family val="2"/>
    </font>
    <font>
      <b/>
      <sz val="24"/>
      <name val="Arial"/>
      <family val="2"/>
    </font>
    <font>
      <sz val="7"/>
      <name val="Helv"/>
      <family val="2"/>
    </font>
    <font>
      <b/>
      <sz val="18"/>
      <name val="Arial"/>
      <family val="2"/>
    </font>
    <font>
      <sz val="7"/>
      <color indexed="10"/>
      <name val="Helv"/>
      <family val="2"/>
    </font>
    <font>
      <sz val="18"/>
      <color theme="1"/>
      <name val="Calibri"/>
      <family val="2"/>
      <scheme val="minor"/>
    </font>
    <font>
      <b/>
      <sz val="8"/>
      <name val="Verdana"/>
      <family val="2"/>
    </font>
    <font>
      <sz val="10"/>
      <name val="Arial"/>
    </font>
    <font>
      <sz val="18"/>
      <name val="Calibri"/>
      <family val="2"/>
      <scheme val="minor"/>
    </font>
    <font>
      <b/>
      <sz val="18"/>
      <color theme="1"/>
      <name val="Calibri"/>
      <family val="2"/>
      <scheme val="minor"/>
    </font>
    <font>
      <sz val="18"/>
      <color indexed="8"/>
      <name val="Calibri"/>
      <family val="2"/>
      <scheme val="minor"/>
    </font>
  </fonts>
  <fills count="4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31"/>
      </patternFill>
    </fill>
    <fill>
      <patternFill patternType="solid">
        <fgColor indexed="26"/>
        <bgColor indexed="9"/>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9"/>
        <bgColor indexed="64"/>
      </patternFill>
    </fill>
  </fills>
  <borders count="62">
    <border>
      <left/>
      <right/>
      <top/>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right/>
      <top style="double">
        <color indexed="8"/>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18">
    <xf numFmtId="0" fontId="0" fillId="0" borderId="0">
      <alignment vertical="top"/>
    </xf>
    <xf numFmtId="0" fontId="27" fillId="0" borderId="0"/>
    <xf numFmtId="0" fontId="27" fillId="0" borderId="0"/>
    <xf numFmtId="0" fontId="27" fillId="0" borderId="0"/>
    <xf numFmtId="0" fontId="27" fillId="0" borderId="0"/>
    <xf numFmtId="0" fontId="53" fillId="0" borderId="0"/>
    <xf numFmtId="0" fontId="44"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16" fillId="3" borderId="0" applyNumberFormat="0" applyBorder="0" applyAlignment="0" applyProtection="0"/>
    <xf numFmtId="3" fontId="45" fillId="0" borderId="0"/>
    <xf numFmtId="167" fontId="46" fillId="0" borderId="1" applyAlignment="0" applyProtection="0"/>
    <xf numFmtId="0" fontId="47" fillId="0" borderId="0"/>
    <xf numFmtId="0" fontId="47" fillId="0" borderId="0"/>
    <xf numFmtId="0" fontId="17" fillId="20" borderId="2" applyNumberFormat="0" applyAlignment="0" applyProtection="0"/>
    <xf numFmtId="0" fontId="18" fillId="21" borderId="3" applyNumberFormat="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168" fontId="43" fillId="0" borderId="0" applyFill="0" applyBorder="0" applyAlignment="0" applyProtection="0"/>
    <xf numFmtId="168" fontId="27" fillId="0" borderId="0" applyFill="0" applyBorder="0" applyAlignment="0" applyProtection="0"/>
    <xf numFmtId="168" fontId="27" fillId="0" borderId="0" applyFill="0" applyBorder="0" applyAlignment="0" applyProtection="0"/>
    <xf numFmtId="0" fontId="43"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169" fontId="43" fillId="0" borderId="0" applyFill="0" applyBorder="0" applyAlignment="0" applyProtection="0"/>
    <xf numFmtId="170" fontId="43" fillId="0" borderId="0" applyFill="0" applyBorder="0" applyAlignment="0" applyProtection="0"/>
    <xf numFmtId="171" fontId="43" fillId="0" borderId="0" applyFill="0" applyBorder="0" applyAlignment="0" applyProtection="0"/>
    <xf numFmtId="171" fontId="27" fillId="0" borderId="0" applyFill="0" applyBorder="0" applyAlignment="0" applyProtection="0"/>
    <xf numFmtId="171" fontId="27" fillId="0" borderId="0" applyFill="0" applyBorder="0" applyAlignment="0" applyProtection="0"/>
    <xf numFmtId="0" fontId="19" fillId="0" borderId="0" applyNumberFormat="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0" fontId="20"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7" borderId="2" applyNumberFormat="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25" fillId="0" borderId="7" applyNumberFormat="0" applyFill="0" applyAlignment="0" applyProtection="0"/>
    <xf numFmtId="172" fontId="43" fillId="0" borderId="0" applyFill="0" applyBorder="0" applyAlignment="0" applyProtection="0"/>
    <xf numFmtId="173" fontId="43" fillId="0" borderId="0" applyFill="0" applyBorder="0" applyAlignment="0" applyProtection="0"/>
    <xf numFmtId="0" fontId="26" fillId="24" borderId="0" applyNumberFormat="0" applyBorder="0" applyAlignment="0" applyProtection="0"/>
    <xf numFmtId="0" fontId="48" fillId="0" borderId="0"/>
    <xf numFmtId="174" fontId="43" fillId="0" borderId="0"/>
    <xf numFmtId="174" fontId="27" fillId="0" borderId="0"/>
    <xf numFmtId="174" fontId="27" fillId="0" borderId="0"/>
    <xf numFmtId="0" fontId="5" fillId="0" borderId="0"/>
    <xf numFmtId="0" fontId="35" fillId="0" borderId="0"/>
    <xf numFmtId="0" fontId="27" fillId="0" borderId="0"/>
    <xf numFmtId="0" fontId="27" fillId="0" borderId="0"/>
    <xf numFmtId="0" fontId="27" fillId="0" borderId="0"/>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xf numFmtId="0" fontId="27" fillId="0" borderId="0">
      <alignment vertical="top"/>
    </xf>
    <xf numFmtId="0" fontId="43" fillId="0" borderId="0"/>
    <xf numFmtId="0" fontId="5" fillId="0" borderId="0"/>
    <xf numFmtId="0" fontId="27" fillId="0" borderId="0"/>
    <xf numFmtId="0" fontId="27" fillId="25" borderId="8" applyNumberFormat="0" applyFont="0" applyAlignment="0" applyProtection="0"/>
    <xf numFmtId="0" fontId="28" fillId="20" borderId="9" applyNumberFormat="0" applyAlignment="0" applyProtection="0"/>
    <xf numFmtId="10" fontId="43" fillId="0" borderId="0" applyFill="0" applyBorder="0" applyAlignment="0" applyProtection="0"/>
    <xf numFmtId="10" fontId="27" fillId="0" borderId="0" applyFill="0" applyBorder="0" applyAlignment="0" applyProtection="0"/>
    <xf numFmtId="10" fontId="27" fillId="0" borderId="0" applyFill="0" applyBorder="0" applyAlignment="0" applyProtection="0"/>
    <xf numFmtId="3" fontId="49" fillId="0" borderId="0"/>
    <xf numFmtId="0" fontId="43" fillId="0" borderId="0"/>
    <xf numFmtId="0" fontId="27" fillId="0" borderId="0"/>
    <xf numFmtId="0" fontId="27" fillId="0" borderId="0"/>
    <xf numFmtId="0" fontId="29" fillId="0" borderId="0" applyNumberFormat="0" applyFill="0" applyBorder="0" applyAlignment="0" applyProtection="0"/>
    <xf numFmtId="0" fontId="30" fillId="0" borderId="10" applyNumberFormat="0" applyFill="0" applyAlignment="0" applyProtection="0"/>
    <xf numFmtId="175" fontId="43" fillId="0" borderId="0" applyFill="0" applyBorder="0" applyAlignment="0" applyProtection="0"/>
    <xf numFmtId="176" fontId="43" fillId="0" borderId="0" applyFill="0" applyBorder="0" applyAlignment="0" applyProtection="0"/>
    <xf numFmtId="0" fontId="31" fillId="0" borderId="0" applyNumberFormat="0" applyFill="0" applyBorder="0" applyAlignment="0" applyProtection="0"/>
    <xf numFmtId="40" fontId="43" fillId="0" borderId="0" applyFill="0" applyBorder="0" applyAlignment="0" applyProtection="0"/>
    <xf numFmtId="38"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10" fontId="43" fillId="0" borderId="0" applyFill="0" applyBorder="0" applyAlignment="0" applyProtection="0"/>
    <xf numFmtId="0" fontId="50" fillId="0" borderId="0"/>
    <xf numFmtId="177" fontId="43" fillId="0" borderId="0" applyFill="0" applyBorder="0" applyAlignment="0" applyProtection="0"/>
    <xf numFmtId="178" fontId="43" fillId="0" borderId="0" applyFill="0" applyBorder="0" applyAlignment="0" applyProtection="0"/>
    <xf numFmtId="179" fontId="43" fillId="0" borderId="0" applyFill="0" applyBorder="0" applyAlignment="0" applyProtection="0"/>
    <xf numFmtId="180" fontId="43" fillId="0" borderId="0" applyFill="0" applyBorder="0" applyAlignment="0" applyProtection="0"/>
    <xf numFmtId="0" fontId="51" fillId="0" borderId="0"/>
    <xf numFmtId="0" fontId="5" fillId="0" borderId="0"/>
    <xf numFmtId="0" fontId="5" fillId="0" borderId="0"/>
    <xf numFmtId="10" fontId="27" fillId="0" borderId="0" applyFill="0" applyBorder="0" applyAlignment="0" applyProtection="0"/>
    <xf numFmtId="0" fontId="5" fillId="0" borderId="0"/>
    <xf numFmtId="0" fontId="5" fillId="0" borderId="0"/>
    <xf numFmtId="0" fontId="27" fillId="0" borderId="0"/>
    <xf numFmtId="0" fontId="27" fillId="0" borderId="0"/>
    <xf numFmtId="10" fontId="27" fillId="0" borderId="0" applyFill="0" applyBorder="0" applyAlignment="0" applyProtection="0"/>
    <xf numFmtId="0" fontId="5" fillId="0" borderId="0"/>
    <xf numFmtId="3" fontId="27" fillId="0" borderId="0" applyFill="0" applyBorder="0" applyAlignment="0" applyProtection="0"/>
    <xf numFmtId="168" fontId="27" fillId="0" borderId="0" applyFill="0" applyBorder="0" applyAlignment="0" applyProtection="0"/>
    <xf numFmtId="0" fontId="27" fillId="0" borderId="0" applyFill="0" applyBorder="0" applyAlignment="0" applyProtection="0"/>
    <xf numFmtId="171" fontId="27" fillId="0" borderId="0" applyFill="0" applyBorder="0" applyAlignment="0" applyProtection="0"/>
    <xf numFmtId="2" fontId="27" fillId="0" borderId="0" applyFill="0" applyBorder="0" applyAlignment="0" applyProtection="0"/>
    <xf numFmtId="0" fontId="27" fillId="0" borderId="0"/>
    <xf numFmtId="0" fontId="27" fillId="0" borderId="0"/>
    <xf numFmtId="174" fontId="27" fillId="0" borderId="0"/>
    <xf numFmtId="0" fontId="27" fillId="0" borderId="0"/>
    <xf numFmtId="0" fontId="27" fillId="0" borderId="0"/>
    <xf numFmtId="0" fontId="27" fillId="0" borderId="0"/>
    <xf numFmtId="0" fontId="27" fillId="0" borderId="0">
      <alignment vertical="top"/>
    </xf>
    <xf numFmtId="0" fontId="27" fillId="0" borderId="0"/>
    <xf numFmtId="10" fontId="27" fillId="0" borderId="0" applyFill="0" applyBorder="0" applyAlignment="0" applyProtection="0"/>
    <xf numFmtId="0" fontId="5" fillId="0" borderId="0"/>
    <xf numFmtId="0" fontId="27" fillId="0" borderId="0"/>
    <xf numFmtId="0" fontId="27" fillId="0" borderId="0"/>
    <xf numFmtId="0" fontId="27" fillId="0" borderId="0">
      <alignment vertical="top"/>
    </xf>
    <xf numFmtId="0" fontId="27" fillId="0" borderId="0"/>
    <xf numFmtId="0" fontId="27" fillId="0" borderId="0">
      <alignment vertical="top"/>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top"/>
    </xf>
    <xf numFmtId="0" fontId="27" fillId="0" borderId="0"/>
    <xf numFmtId="0" fontId="27" fillId="0" borderId="0"/>
    <xf numFmtId="0" fontId="27" fillId="0" borderId="0"/>
    <xf numFmtId="0" fontId="27" fillId="0" borderId="0"/>
    <xf numFmtId="0" fontId="27" fillId="0" borderId="0">
      <alignment vertical="top"/>
    </xf>
    <xf numFmtId="0" fontId="27" fillId="0" borderId="0"/>
    <xf numFmtId="0" fontId="27" fillId="0" borderId="0">
      <alignment vertical="top"/>
    </xf>
    <xf numFmtId="3" fontId="27" fillId="0" borderId="0" applyFill="0" applyBorder="0" applyAlignment="0" applyProtection="0"/>
    <xf numFmtId="168" fontId="27" fillId="0" borderId="0" applyFill="0" applyBorder="0" applyAlignment="0" applyProtection="0"/>
    <xf numFmtId="0" fontId="27" fillId="0" borderId="0" applyFill="0" applyBorder="0" applyAlignment="0" applyProtection="0"/>
    <xf numFmtId="171" fontId="27" fillId="0" borderId="0" applyFill="0" applyBorder="0" applyAlignment="0" applyProtection="0"/>
    <xf numFmtId="2" fontId="27" fillId="0" borderId="0" applyFill="0" applyBorder="0" applyAlignment="0" applyProtection="0"/>
    <xf numFmtId="0" fontId="27" fillId="0" borderId="0"/>
    <xf numFmtId="0" fontId="27" fillId="0" borderId="0"/>
    <xf numFmtId="174" fontId="27" fillId="0" borderId="0"/>
    <xf numFmtId="0" fontId="27" fillId="0" borderId="0"/>
    <xf numFmtId="0" fontId="27" fillId="0" borderId="0"/>
    <xf numFmtId="174" fontId="27" fillId="0" borderId="0"/>
    <xf numFmtId="0" fontId="27" fillId="0" borderId="0"/>
    <xf numFmtId="0" fontId="27" fillId="0" borderId="0"/>
    <xf numFmtId="10" fontId="27" fillId="0" borderId="0" applyFill="0" applyBorder="0" applyAlignment="0" applyProtection="0"/>
    <xf numFmtId="0" fontId="5" fillId="0" borderId="0"/>
    <xf numFmtId="0" fontId="27" fillId="0" borderId="0"/>
    <xf numFmtId="0" fontId="27" fillId="0" borderId="0"/>
    <xf numFmtId="0" fontId="27" fillId="0" borderId="0"/>
    <xf numFmtId="0" fontId="5" fillId="0" borderId="0"/>
    <xf numFmtId="171" fontId="27" fillId="0" borderId="0" applyFill="0" applyBorder="0" applyAlignment="0" applyProtection="0"/>
    <xf numFmtId="0" fontId="27" fillId="0" borderId="0"/>
    <xf numFmtId="174" fontId="27" fillId="0" borderId="0"/>
    <xf numFmtId="168" fontId="27" fillId="0" borderId="0" applyFill="0" applyBorder="0" applyAlignment="0" applyProtection="0"/>
    <xf numFmtId="0" fontId="27" fillId="0" borderId="0" applyFill="0" applyBorder="0" applyAlignment="0" applyProtection="0"/>
    <xf numFmtId="3" fontId="27" fillId="0" borderId="0" applyFill="0" applyBorder="0" applyAlignment="0" applyProtection="0"/>
    <xf numFmtId="0" fontId="27" fillId="0" borderId="0"/>
    <xf numFmtId="2" fontId="27" fillId="0" borderId="0" applyFill="0" applyBorder="0" applyAlignment="0" applyProtection="0"/>
    <xf numFmtId="0" fontId="5" fillId="0" borderId="0"/>
    <xf numFmtId="0" fontId="27" fillId="0" borderId="0"/>
    <xf numFmtId="0" fontId="27" fillId="0" borderId="0"/>
    <xf numFmtId="0" fontId="27" fillId="0" borderId="0" applyFill="0" applyBorder="0" applyAlignment="0" applyProtection="0"/>
    <xf numFmtId="0" fontId="27" fillId="0" borderId="0"/>
    <xf numFmtId="0" fontId="5" fillId="0" borderId="0"/>
    <xf numFmtId="171" fontId="27" fillId="0" borderId="0" applyFill="0" applyBorder="0" applyAlignment="0" applyProtection="0"/>
    <xf numFmtId="0" fontId="27" fillId="0" borderId="0"/>
    <xf numFmtId="174" fontId="27" fillId="0" borderId="0"/>
    <xf numFmtId="168" fontId="27" fillId="0" borderId="0" applyFill="0" applyBorder="0" applyAlignment="0" applyProtection="0"/>
    <xf numFmtId="0" fontId="27" fillId="0" borderId="0" applyFill="0" applyBorder="0" applyAlignment="0" applyProtection="0"/>
    <xf numFmtId="0" fontId="27" fillId="0" borderId="0"/>
    <xf numFmtId="3" fontId="27" fillId="0" borderId="0" applyFill="0" applyBorder="0" applyAlignment="0" applyProtection="0"/>
    <xf numFmtId="10" fontId="27" fillId="0" borderId="0" applyFill="0" applyBorder="0" applyAlignment="0" applyProtection="0"/>
    <xf numFmtId="2" fontId="27" fillId="0" borderId="0" applyFill="0" applyBorder="0" applyAlignment="0" applyProtection="0"/>
    <xf numFmtId="0" fontId="5" fillId="0" borderId="0"/>
    <xf numFmtId="168" fontId="27"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174" fontId="27" fillId="0" borderId="0"/>
    <xf numFmtId="0" fontId="27" fillId="0" borderId="0" applyFill="0" applyBorder="0" applyAlignment="0" applyProtection="0"/>
    <xf numFmtId="174" fontId="27" fillId="0" borderId="0"/>
    <xf numFmtId="2" fontId="27" fillId="0" borderId="0" applyFill="0" applyBorder="0" applyAlignment="0" applyProtection="0"/>
    <xf numFmtId="0" fontId="27" fillId="0" borderId="0"/>
    <xf numFmtId="171" fontId="27" fillId="0" borderId="0" applyFill="0" applyBorder="0" applyAlignment="0" applyProtection="0"/>
    <xf numFmtId="0" fontId="27" fillId="0" borderId="0"/>
    <xf numFmtId="3" fontId="27" fillId="0" borderId="0" applyFill="0" applyBorder="0" applyAlignment="0" applyProtection="0"/>
    <xf numFmtId="171" fontId="27" fillId="0" borderId="0" applyFill="0" applyBorder="0" applyAlignment="0" applyProtection="0"/>
    <xf numFmtId="0" fontId="27" fillId="0" borderId="0"/>
    <xf numFmtId="3" fontId="27" fillId="0" borderId="0" applyFill="0" applyBorder="0" applyAlignment="0" applyProtection="0"/>
    <xf numFmtId="168" fontId="27" fillId="0" borderId="0" applyFill="0" applyBorder="0" applyAlignment="0" applyProtection="0"/>
    <xf numFmtId="171" fontId="27" fillId="0" borderId="0" applyFill="0" applyBorder="0" applyAlignment="0" applyProtection="0"/>
    <xf numFmtId="0" fontId="5" fillId="0" borderId="0"/>
    <xf numFmtId="0" fontId="5" fillId="0" borderId="0"/>
    <xf numFmtId="0" fontId="5" fillId="0" borderId="0"/>
    <xf numFmtId="0" fontId="5" fillId="0" borderId="0"/>
    <xf numFmtId="0" fontId="27" fillId="0" borderId="0"/>
    <xf numFmtId="168" fontId="27" fillId="0" borderId="0" applyFill="0" applyBorder="0" applyAlignment="0" applyProtection="0"/>
    <xf numFmtId="0" fontId="27" fillId="0" borderId="0"/>
    <xf numFmtId="0" fontId="27" fillId="0" borderId="0"/>
    <xf numFmtId="10" fontId="27" fillId="0" borderId="0" applyFill="0" applyBorder="0" applyAlignment="0" applyProtection="0"/>
    <xf numFmtId="0" fontId="27" fillId="0" borderId="0"/>
    <xf numFmtId="3" fontId="27" fillId="0" borderId="0" applyFill="0" applyBorder="0" applyAlignment="0" applyProtection="0"/>
    <xf numFmtId="0" fontId="27" fillId="0" borderId="0"/>
    <xf numFmtId="0" fontId="27" fillId="0" borderId="0" applyFill="0" applyBorder="0" applyAlignment="0" applyProtection="0"/>
    <xf numFmtId="0" fontId="5" fillId="0" borderId="0"/>
    <xf numFmtId="0" fontId="27" fillId="0" borderId="0"/>
    <xf numFmtId="10" fontId="27" fillId="0" borderId="0" applyFill="0" applyBorder="0" applyAlignment="0" applyProtection="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4" fillId="0" borderId="0"/>
    <xf numFmtId="0" fontId="4" fillId="0" borderId="0"/>
    <xf numFmtId="0" fontId="5" fillId="0" borderId="0"/>
    <xf numFmtId="0" fontId="14" fillId="2" borderId="0" applyNumberFormat="0" applyBorder="0" applyAlignment="0" applyProtection="0"/>
    <xf numFmtId="0" fontId="14" fillId="27" borderId="0" applyNumberFormat="0" applyBorder="0" applyAlignment="0" applyProtection="0"/>
    <xf numFmtId="0" fontId="14" fillId="3" borderId="0" applyNumberFormat="0" applyBorder="0" applyAlignment="0" applyProtection="0"/>
    <xf numFmtId="0" fontId="14" fillId="28" borderId="0" applyNumberFormat="0" applyBorder="0" applyAlignment="0" applyProtection="0"/>
    <xf numFmtId="0" fontId="14" fillId="4" borderId="0" applyNumberFormat="0" applyBorder="0" applyAlignment="0" applyProtection="0"/>
    <xf numFmtId="0" fontId="14" fillId="29" borderId="0" applyNumberFormat="0" applyBorder="0" applyAlignment="0" applyProtection="0"/>
    <xf numFmtId="0" fontId="14" fillId="5" borderId="0" applyNumberFormat="0" applyBorder="0" applyAlignment="0" applyProtection="0"/>
    <xf numFmtId="0" fontId="14" fillId="30" borderId="0" applyNumberFormat="0" applyBorder="0" applyAlignment="0" applyProtection="0"/>
    <xf numFmtId="0" fontId="14" fillId="6" borderId="0" applyNumberFormat="0" applyBorder="0" applyAlignment="0" applyProtection="0"/>
    <xf numFmtId="0" fontId="14" fillId="31" borderId="0" applyNumberFormat="0" applyBorder="0" applyAlignment="0" applyProtection="0"/>
    <xf numFmtId="0" fontId="14" fillId="7" borderId="0" applyNumberFormat="0" applyBorder="0" applyAlignment="0" applyProtection="0"/>
    <xf numFmtId="0" fontId="14" fillId="32" borderId="0" applyNumberFormat="0" applyBorder="0" applyAlignment="0" applyProtection="0"/>
    <xf numFmtId="0" fontId="14" fillId="8" borderId="0" applyNumberFormat="0" applyBorder="0" applyAlignment="0" applyProtection="0"/>
    <xf numFmtId="0" fontId="14" fillId="33" borderId="0" applyNumberFormat="0" applyBorder="0" applyAlignment="0" applyProtection="0"/>
    <xf numFmtId="0" fontId="14" fillId="9" borderId="0" applyNumberFormat="0" applyBorder="0" applyAlignment="0" applyProtection="0"/>
    <xf numFmtId="0" fontId="14" fillId="34" borderId="0" applyNumberFormat="0" applyBorder="0" applyAlignment="0" applyProtection="0"/>
    <xf numFmtId="0" fontId="14" fillId="10" borderId="0" applyNumberFormat="0" applyBorder="0" applyAlignment="0" applyProtection="0"/>
    <xf numFmtId="0" fontId="14" fillId="35" borderId="0" applyNumberFormat="0" applyBorder="0" applyAlignment="0" applyProtection="0"/>
    <xf numFmtId="0" fontId="14" fillId="5" borderId="0" applyNumberFormat="0" applyBorder="0" applyAlignment="0" applyProtection="0"/>
    <xf numFmtId="0" fontId="14" fillId="30" borderId="0" applyNumberFormat="0" applyBorder="0" applyAlignment="0" applyProtection="0"/>
    <xf numFmtId="0" fontId="14" fillId="8" borderId="0" applyNumberFormat="0" applyBorder="0" applyAlignment="0" applyProtection="0"/>
    <xf numFmtId="0" fontId="14" fillId="33" borderId="0" applyNumberFormat="0" applyBorder="0" applyAlignment="0" applyProtection="0"/>
    <xf numFmtId="0" fontId="14" fillId="11" borderId="0" applyNumberFormat="0" applyBorder="0" applyAlignment="0" applyProtection="0"/>
    <xf numFmtId="0" fontId="14" fillId="36" borderId="0" applyNumberFormat="0" applyBorder="0" applyAlignment="0" applyProtection="0"/>
    <xf numFmtId="0" fontId="15" fillId="12" borderId="0" applyNumberFormat="0" applyBorder="0" applyAlignment="0" applyProtection="0"/>
    <xf numFmtId="0" fontId="15" fillId="37" borderId="0" applyNumberFormat="0" applyBorder="0" applyAlignment="0" applyProtection="0"/>
    <xf numFmtId="0" fontId="15" fillId="9" borderId="0" applyNumberFormat="0" applyBorder="0" applyAlignment="0" applyProtection="0"/>
    <xf numFmtId="0" fontId="15" fillId="34" borderId="0" applyNumberFormat="0" applyBorder="0" applyAlignment="0" applyProtection="0"/>
    <xf numFmtId="0" fontId="15" fillId="10" borderId="0" applyNumberFormat="0" applyBorder="0" applyAlignment="0" applyProtection="0"/>
    <xf numFmtId="0" fontId="15" fillId="35" borderId="0" applyNumberFormat="0" applyBorder="0" applyAlignment="0" applyProtection="0"/>
    <xf numFmtId="0" fontId="15" fillId="13" borderId="0" applyNumberFormat="0" applyBorder="0" applyAlignment="0" applyProtection="0"/>
    <xf numFmtId="0" fontId="15" fillId="38" borderId="0" applyNumberFormat="0" applyBorder="0" applyAlignment="0" applyProtection="0"/>
    <xf numFmtId="0" fontId="15" fillId="14" borderId="0" applyNumberFormat="0" applyBorder="0" applyAlignment="0" applyProtection="0"/>
    <xf numFmtId="0" fontId="15" fillId="39" borderId="0" applyNumberFormat="0" applyBorder="0" applyAlignment="0" applyProtection="0"/>
    <xf numFmtId="0" fontId="15" fillId="15" borderId="0" applyNumberFormat="0" applyBorder="0" applyAlignment="0" applyProtection="0"/>
    <xf numFmtId="0" fontId="15" fillId="40" borderId="0" applyNumberFormat="0" applyBorder="0" applyAlignment="0" applyProtection="0"/>
    <xf numFmtId="0" fontId="15" fillId="16" borderId="0" applyNumberFormat="0" applyBorder="0" applyAlignment="0" applyProtection="0"/>
    <xf numFmtId="0" fontId="15" fillId="41" borderId="0" applyNumberFormat="0" applyBorder="0" applyAlignment="0" applyProtection="0"/>
    <xf numFmtId="0" fontId="15" fillId="17" borderId="0" applyNumberFormat="0" applyBorder="0" applyAlignment="0" applyProtection="0"/>
    <xf numFmtId="0" fontId="15" fillId="42" borderId="0" applyNumberFormat="0" applyBorder="0" applyAlignment="0" applyProtection="0"/>
    <xf numFmtId="0" fontId="15" fillId="18" borderId="0" applyNumberFormat="0" applyBorder="0" applyAlignment="0" applyProtection="0"/>
    <xf numFmtId="0" fontId="15" fillId="43" borderId="0" applyNumberFormat="0" applyBorder="0" applyAlignment="0" applyProtection="0"/>
    <xf numFmtId="0" fontId="15" fillId="13" borderId="0" applyNumberFormat="0" applyBorder="0" applyAlignment="0" applyProtection="0"/>
    <xf numFmtId="0" fontId="15" fillId="38" borderId="0" applyNumberFormat="0" applyBorder="0" applyAlignment="0" applyProtection="0"/>
    <xf numFmtId="0" fontId="15" fillId="14" borderId="0" applyNumberFormat="0" applyBorder="0" applyAlignment="0" applyProtection="0"/>
    <xf numFmtId="0" fontId="15" fillId="39" borderId="0" applyNumberFormat="0" applyBorder="0" applyAlignment="0" applyProtection="0"/>
    <xf numFmtId="0" fontId="15" fillId="19" borderId="0" applyNumberFormat="0" applyBorder="0" applyAlignment="0" applyProtection="0"/>
    <xf numFmtId="0" fontId="15" fillId="44" borderId="0" applyNumberFormat="0" applyBorder="0" applyAlignment="0" applyProtection="0"/>
    <xf numFmtId="0" fontId="16" fillId="3" borderId="0" applyNumberFormat="0" applyBorder="0" applyAlignment="0" applyProtection="0"/>
    <xf numFmtId="0" fontId="16" fillId="28" borderId="0" applyNumberFormat="0" applyBorder="0" applyAlignment="0" applyProtection="0"/>
    <xf numFmtId="3" fontId="64" fillId="0" borderId="0"/>
    <xf numFmtId="3" fontId="64" fillId="0" borderId="0"/>
    <xf numFmtId="3" fontId="64" fillId="0" borderId="0"/>
    <xf numFmtId="167" fontId="46" fillId="0" borderId="1" applyAlignment="0" applyProtection="0"/>
    <xf numFmtId="167" fontId="46" fillId="0" borderId="1" applyAlignment="0" applyProtection="0"/>
    <xf numFmtId="167" fontId="46" fillId="0" borderId="1" applyAlignment="0" applyProtection="0"/>
    <xf numFmtId="0" fontId="17" fillId="20" borderId="2" applyNumberFormat="0" applyAlignment="0" applyProtection="0"/>
    <xf numFmtId="0" fontId="17" fillId="22" borderId="2" applyNumberFormat="0" applyAlignment="0" applyProtection="0"/>
    <xf numFmtId="0" fontId="18" fillId="21" borderId="3" applyNumberFormat="0" applyAlignment="0" applyProtection="0"/>
    <xf numFmtId="0" fontId="18" fillId="45" borderId="3" applyNumberFormat="0" applyAlignment="0" applyProtection="0"/>
    <xf numFmtId="3" fontId="5" fillId="0" borderId="0" applyFill="0" applyBorder="0" applyAlignment="0" applyProtection="0"/>
    <xf numFmtId="3" fontId="5" fillId="0" borderId="0" applyFill="0" applyBorder="0" applyAlignment="0" applyProtection="0"/>
    <xf numFmtId="164" fontId="5" fillId="0" borderId="0" applyFill="0" applyBorder="0" applyAlignment="0" applyProtection="0"/>
    <xf numFmtId="168" fontId="5" fillId="0" borderId="0" applyFill="0" applyBorder="0" applyAlignment="0" applyProtection="0"/>
    <xf numFmtId="168" fontId="5" fillId="0" borderId="0" applyFill="0" applyBorder="0" applyAlignment="0" applyProtection="0"/>
    <xf numFmtId="0" fontId="5" fillId="0" borderId="0" applyFill="0" applyBorder="0" applyAlignment="0" applyProtection="0"/>
    <xf numFmtId="0"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0" fontId="19" fillId="0" borderId="0" applyNumberFormat="0" applyFill="0" applyBorder="0" applyAlignment="0" applyProtection="0"/>
    <xf numFmtId="2" fontId="5" fillId="0" borderId="0" applyFill="0" applyBorder="0" applyAlignment="0" applyProtection="0"/>
    <xf numFmtId="2" fontId="5" fillId="0" borderId="0" applyFill="0" applyBorder="0" applyAlignment="0" applyProtection="0"/>
    <xf numFmtId="0" fontId="20" fillId="4" borderId="0" applyNumberFormat="0" applyBorder="0" applyAlignment="0" applyProtection="0"/>
    <xf numFmtId="0" fontId="20" fillId="29" borderId="0" applyNumberFormat="0" applyBorder="0" applyAlignment="0" applyProtection="0"/>
    <xf numFmtId="0" fontId="7" fillId="22" borderId="0" applyNumberFormat="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1" fillId="0" borderId="4"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7" fillId="23" borderId="0" applyNumberFormat="0" applyBorder="0" applyAlignment="0" applyProtection="0"/>
    <xf numFmtId="0" fontId="24" fillId="7" borderId="2" applyNumberFormat="0" applyAlignment="0" applyProtection="0"/>
    <xf numFmtId="0" fontId="24" fillId="7" borderId="2" applyNumberFormat="0" applyAlignment="0" applyProtection="0"/>
    <xf numFmtId="0" fontId="24" fillId="7" borderId="2" applyNumberFormat="0" applyAlignment="0" applyProtection="0"/>
    <xf numFmtId="0" fontId="24" fillId="7" borderId="2" applyNumberFormat="0" applyAlignment="0" applyProtection="0"/>
    <xf numFmtId="0" fontId="24" fillId="32" borderId="2" applyNumberFormat="0" applyAlignment="0" applyProtection="0"/>
    <xf numFmtId="0" fontId="24" fillId="7" borderId="2" applyNumberFormat="0" applyAlignment="0" applyProtection="0"/>
    <xf numFmtId="0" fontId="24" fillId="7" borderId="2" applyNumberFormat="0" applyAlignment="0" applyProtection="0"/>
    <xf numFmtId="0" fontId="24" fillId="7" borderId="2" applyNumberFormat="0" applyAlignment="0" applyProtection="0"/>
    <xf numFmtId="0" fontId="24" fillId="7" borderId="2" applyNumberFormat="0" applyAlignment="0" applyProtection="0"/>
    <xf numFmtId="0" fontId="24" fillId="7" borderId="2" applyNumberFormat="0" applyAlignment="0" applyProtection="0"/>
    <xf numFmtId="0" fontId="24" fillId="7" borderId="2" applyNumberFormat="0" applyAlignment="0" applyProtection="0"/>
    <xf numFmtId="0" fontId="24" fillId="7" borderId="2" applyNumberFormat="0" applyAlignment="0" applyProtection="0"/>
    <xf numFmtId="0" fontId="25" fillId="0" borderId="7" applyNumberFormat="0" applyFill="0" applyAlignment="0" applyProtection="0"/>
    <xf numFmtId="0" fontId="26" fillId="24" borderId="0" applyNumberFormat="0" applyBorder="0" applyAlignment="0" applyProtection="0"/>
    <xf numFmtId="0" fontId="26" fillId="46" borderId="0" applyNumberFormat="0" applyBorder="0" applyAlignment="0" applyProtection="0"/>
    <xf numFmtId="0" fontId="48" fillId="0" borderId="0"/>
    <xf numFmtId="0" fontId="48" fillId="0" borderId="0"/>
    <xf numFmtId="0" fontId="48" fillId="0" borderId="0"/>
    <xf numFmtId="174" fontId="5" fillId="0" borderId="0"/>
    <xf numFmtId="174"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xf numFmtId="0" fontId="3" fillId="0" borderId="0"/>
    <xf numFmtId="0" fontId="3" fillId="0" borderId="0"/>
    <xf numFmtId="0" fontId="3" fillId="0" borderId="0"/>
    <xf numFmtId="0" fontId="3" fillId="0" borderId="0"/>
    <xf numFmtId="0" fontId="5" fillId="25" borderId="8" applyNumberFormat="0" applyFont="0" applyAlignment="0" applyProtection="0"/>
    <xf numFmtId="0" fontId="5" fillId="23" borderId="8" applyNumberFormat="0" applyAlignment="0" applyProtection="0"/>
    <xf numFmtId="0" fontId="28" fillId="20" borderId="9" applyNumberFormat="0" applyAlignment="0" applyProtection="0"/>
    <xf numFmtId="0" fontId="28" fillId="22" borderId="9" applyNumberFormat="0" applyAlignment="0" applyProtection="0"/>
    <xf numFmtId="10" fontId="5" fillId="0" borderId="0" applyFill="0" applyBorder="0" applyAlignment="0" applyProtection="0"/>
    <xf numFmtId="10" fontId="5" fillId="0" borderId="0" applyFill="0" applyBorder="0" applyAlignment="0" applyProtection="0"/>
    <xf numFmtId="3" fontId="66" fillId="0" borderId="0"/>
    <xf numFmtId="3" fontId="66" fillId="0" borderId="0"/>
    <xf numFmtId="3" fontId="66" fillId="0" borderId="0"/>
    <xf numFmtId="0" fontId="29" fillId="0" borderId="0" applyNumberFormat="0" applyFill="0" applyBorder="0" applyAlignment="0" applyProtection="0"/>
    <xf numFmtId="0" fontId="5" fillId="0" borderId="58" applyNumberFormat="0" applyFill="0" applyAlignment="0" applyProtection="0"/>
    <xf numFmtId="0" fontId="5" fillId="0" borderId="58" applyNumberFormat="0" applyFill="0" applyAlignment="0" applyProtection="0"/>
    <xf numFmtId="0" fontId="5" fillId="0" borderId="58" applyNumberFormat="0" applyFill="0" applyAlignment="0" applyProtection="0"/>
    <xf numFmtId="0" fontId="5" fillId="0" borderId="58" applyNumberFormat="0" applyFill="0" applyAlignment="0" applyProtection="0"/>
    <xf numFmtId="0" fontId="30" fillId="0" borderId="10" applyNumberFormat="0" applyFill="0" applyAlignment="0" applyProtection="0"/>
    <xf numFmtId="0" fontId="5" fillId="0" borderId="58" applyNumberFormat="0" applyFill="0" applyAlignment="0" applyProtection="0"/>
    <xf numFmtId="0" fontId="31" fillId="0" borderId="0" applyNumberFormat="0" applyFill="0" applyBorder="0" applyAlignment="0" applyProtection="0"/>
    <xf numFmtId="0" fontId="2" fillId="0" borderId="0"/>
    <xf numFmtId="0" fontId="2" fillId="0" borderId="0"/>
    <xf numFmtId="0" fontId="1" fillId="0" borderId="0"/>
    <xf numFmtId="0" fontId="1" fillId="0" borderId="0"/>
    <xf numFmtId="0" fontId="69" fillId="0" borderId="0">
      <alignment vertical="top"/>
    </xf>
    <xf numFmtId="0" fontId="5" fillId="0" borderId="0"/>
    <xf numFmtId="0" fontId="69" fillId="0" borderId="0"/>
  </cellStyleXfs>
  <cellXfs count="471">
    <xf numFmtId="0" fontId="0" fillId="0" borderId="0" xfId="0" applyAlignment="1"/>
    <xf numFmtId="0" fontId="6" fillId="0" borderId="0" xfId="0" applyFont="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10" fillId="0" borderId="0" xfId="0" applyFont="1" applyBorder="1" applyAlignment="1">
      <alignment vertical="center" wrapText="1"/>
    </xf>
    <xf numFmtId="0" fontId="8" fillId="0" borderId="0" xfId="0" applyFont="1" applyBorder="1" applyAlignment="1">
      <alignment vertical="center" wrapText="1"/>
    </xf>
    <xf numFmtId="0" fontId="6" fillId="0" borderId="0" xfId="0" applyFont="1" applyBorder="1" applyAlignment="1">
      <alignment horizontal="center" vertical="center" wrapText="1"/>
    </xf>
    <xf numFmtId="0" fontId="8" fillId="0" borderId="11"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5" fillId="0" borderId="0" xfId="99"/>
    <xf numFmtId="0" fontId="32" fillId="0" borderId="0" xfId="99" applyFont="1"/>
    <xf numFmtId="0" fontId="6" fillId="26" borderId="0" xfId="0" applyFont="1" applyFill="1" applyAlignment="1">
      <alignment horizontal="center" vertical="center" wrapText="1"/>
    </xf>
    <xf numFmtId="0" fontId="0" fillId="26" borderId="0" xfId="0" applyFill="1" applyAlignment="1"/>
    <xf numFmtId="0" fontId="33" fillId="0" borderId="0" xfId="99" applyFont="1"/>
    <xf numFmtId="0" fontId="0" fillId="0" borderId="0" xfId="83" applyFont="1"/>
    <xf numFmtId="0" fontId="0" fillId="0" borderId="0" xfId="83" applyFont="1" applyBorder="1"/>
    <xf numFmtId="0" fontId="0" fillId="0" borderId="0" xfId="84" applyFont="1"/>
    <xf numFmtId="0" fontId="38" fillId="0" borderId="0" xfId="99" applyFont="1"/>
    <xf numFmtId="0" fontId="33" fillId="0" borderId="0" xfId="0" applyFont="1" applyAlignment="1">
      <alignment horizontal="center" vertical="center" wrapText="1"/>
    </xf>
    <xf numFmtId="0" fontId="33" fillId="26" borderId="0" xfId="0" applyFont="1" applyFill="1" applyAlignment="1">
      <alignment horizontal="center" vertical="center" wrapText="1"/>
    </xf>
    <xf numFmtId="0" fontId="40" fillId="0" borderId="0" xfId="0" applyFont="1" applyAlignment="1"/>
    <xf numFmtId="0" fontId="33" fillId="0" borderId="0" xfId="0" applyFont="1" applyAlignment="1"/>
    <xf numFmtId="0" fontId="33" fillId="26" borderId="0" xfId="0" applyFont="1" applyFill="1" applyAlignment="1"/>
    <xf numFmtId="0" fontId="41" fillId="0" borderId="0" xfId="0" applyFont="1" applyAlignment="1"/>
    <xf numFmtId="0" fontId="42" fillId="0" borderId="0" xfId="0" applyFont="1" applyAlignment="1"/>
    <xf numFmtId="0" fontId="34" fillId="0" borderId="0" xfId="0" applyFont="1" applyAlignment="1">
      <alignment horizontal="left" indent="4"/>
    </xf>
    <xf numFmtId="0" fontId="34" fillId="0" borderId="0" xfId="0" applyFont="1" applyAlignment="1"/>
    <xf numFmtId="0" fontId="34" fillId="26" borderId="0" xfId="0" applyFont="1" applyFill="1" applyAlignment="1"/>
    <xf numFmtId="0" fontId="0" fillId="0" borderId="0" xfId="83" applyFont="1" applyAlignment="1">
      <alignment horizontal="center" vertical="center" wrapText="1"/>
    </xf>
    <xf numFmtId="0" fontId="27" fillId="0" borderId="0" xfId="84" applyFont="1"/>
    <xf numFmtId="0" fontId="27" fillId="26" borderId="0" xfId="84" applyFont="1" applyFill="1"/>
    <xf numFmtId="0" fontId="27" fillId="0" borderId="0" xfId="83" applyFont="1"/>
    <xf numFmtId="0" fontId="27" fillId="0" borderId="11" xfId="83" applyFont="1" applyBorder="1" applyAlignment="1">
      <alignment horizontal="center" vertical="center" wrapText="1"/>
    </xf>
    <xf numFmtId="0" fontId="27" fillId="0" borderId="0" xfId="83" applyFont="1" applyBorder="1"/>
    <xf numFmtId="0" fontId="27" fillId="26" borderId="0" xfId="83" applyFont="1" applyFill="1"/>
    <xf numFmtId="0" fontId="27" fillId="0" borderId="0" xfId="91">
      <alignment vertical="top"/>
    </xf>
    <xf numFmtId="0" fontId="12" fillId="0" borderId="16" xfId="91" applyFont="1" applyBorder="1" applyAlignment="1">
      <alignment horizontal="center" vertical="top"/>
    </xf>
    <xf numFmtId="0" fontId="12" fillId="0" borderId="11" xfId="91" applyFont="1" applyBorder="1" applyAlignment="1">
      <alignment horizontal="center" vertical="top"/>
    </xf>
    <xf numFmtId="0" fontId="12" fillId="0" borderId="12" xfId="91" applyFont="1" applyBorder="1" applyAlignment="1">
      <alignment horizontal="center" vertical="top"/>
    </xf>
    <xf numFmtId="1" fontId="0" fillId="26" borderId="0" xfId="0" applyNumberFormat="1" applyFill="1" applyAlignment="1"/>
    <xf numFmtId="17" fontId="13" fillId="0" borderId="0" xfId="83" applyNumberFormat="1" applyFont="1" applyBorder="1" applyAlignment="1">
      <alignment horizontal="center" vertical="center" wrapText="1"/>
    </xf>
    <xf numFmtId="1" fontId="27" fillId="26" borderId="0" xfId="83" applyNumberFormat="1" applyFont="1" applyFill="1" applyBorder="1" applyAlignment="1">
      <alignment horizontal="center" vertical="center" wrapText="1"/>
    </xf>
    <xf numFmtId="2" fontId="27" fillId="26" borderId="0" xfId="83" applyNumberFormat="1" applyFont="1" applyFill="1" applyBorder="1" applyAlignment="1">
      <alignment horizontal="center" vertical="center" wrapText="1"/>
    </xf>
    <xf numFmtId="0" fontId="13" fillId="0" borderId="11" xfId="83" applyFont="1" applyBorder="1" applyAlignment="1">
      <alignment horizontal="center" vertical="center" wrapText="1"/>
    </xf>
    <xf numFmtId="0" fontId="27" fillId="0" borderId="11" xfId="84" applyFont="1" applyBorder="1" applyAlignment="1">
      <alignment horizontal="center" vertical="center"/>
    </xf>
    <xf numFmtId="17" fontId="27" fillId="0" borderId="0" xfId="83" applyNumberFormat="1" applyFont="1" applyBorder="1" applyAlignment="1">
      <alignment horizontal="center" vertical="center" wrapText="1"/>
    </xf>
    <xf numFmtId="46" fontId="27" fillId="26" borderId="0" xfId="100" applyNumberFormat="1" applyFont="1" applyFill="1" applyBorder="1" applyAlignment="1">
      <alignment horizontal="center" vertical="center" wrapText="1"/>
    </xf>
    <xf numFmtId="1" fontId="27" fillId="26" borderId="0" xfId="84" applyNumberFormat="1" applyFont="1" applyFill="1" applyBorder="1" applyAlignment="1">
      <alignment horizontal="center" vertical="center" wrapText="1"/>
    </xf>
    <xf numFmtId="0" fontId="27" fillId="26" borderId="0" xfId="84" applyFont="1" applyFill="1" applyBorder="1" applyAlignment="1">
      <alignment horizontal="center" vertical="center" wrapText="1"/>
    </xf>
    <xf numFmtId="0" fontId="27" fillId="0" borderId="0" xfId="99" applyFont="1"/>
    <xf numFmtId="0" fontId="33" fillId="0" borderId="0" xfId="99" applyFont="1" applyBorder="1"/>
    <xf numFmtId="0" fontId="33" fillId="0" borderId="0" xfId="99" applyFont="1" applyBorder="1" applyAlignment="1">
      <alignment horizontal="center"/>
    </xf>
    <xf numFmtId="0" fontId="27" fillId="0" borderId="0" xfId="83" applyFont="1" applyAlignment="1">
      <alignment horizontal="center" vertical="center" wrapText="1"/>
    </xf>
    <xf numFmtId="0" fontId="27" fillId="26" borderId="0" xfId="83" applyFont="1" applyFill="1" applyAlignment="1">
      <alignment horizontal="center" vertical="center" wrapText="1"/>
    </xf>
    <xf numFmtId="0" fontId="8" fillId="0" borderId="0" xfId="0" applyFont="1" applyBorder="1" applyAlignment="1">
      <alignment horizontal="center"/>
    </xf>
    <xf numFmtId="0" fontId="8" fillId="0" borderId="0" xfId="0" applyFont="1" applyBorder="1" applyAlignment="1">
      <alignment horizontal="left" wrapText="1"/>
    </xf>
    <xf numFmtId="0" fontId="52" fillId="0" borderId="0" xfId="0" applyFont="1" applyBorder="1" applyAlignment="1">
      <alignment horizontal="center"/>
    </xf>
    <xf numFmtId="0" fontId="6" fillId="0" borderId="16" xfId="0" applyFont="1" applyBorder="1" applyAlignment="1">
      <alignment horizontal="center" vertical="center" wrapText="1"/>
    </xf>
    <xf numFmtId="0" fontId="11" fillId="0" borderId="0" xfId="0" applyFont="1" applyAlignment="1">
      <alignment horizontal="center" vertical="center" wrapText="1"/>
    </xf>
    <xf numFmtId="0" fontId="36" fillId="0" borderId="0" xfId="0" applyFont="1" applyAlignment="1"/>
    <xf numFmtId="0" fontId="27" fillId="0" borderId="0" xfId="83" applyFont="1" applyFill="1"/>
    <xf numFmtId="0" fontId="6" fillId="0" borderId="15" xfId="0" applyFont="1" applyBorder="1" applyAlignment="1">
      <alignment horizontal="center" vertical="center" wrapText="1"/>
    </xf>
    <xf numFmtId="0" fontId="0" fillId="0" borderId="11" xfId="0" applyBorder="1" applyAlignment="1">
      <alignment horizontal="center" vertical="center"/>
    </xf>
    <xf numFmtId="0" fontId="9" fillId="0" borderId="11" xfId="99" applyFont="1" applyBorder="1" applyAlignment="1">
      <alignment horizontal="center" wrapText="1"/>
    </xf>
    <xf numFmtId="0" fontId="13" fillId="0" borderId="11" xfId="84" applyNumberFormat="1" applyFont="1" applyBorder="1" applyAlignment="1">
      <alignment horizontal="center" vertical="center" wrapText="1"/>
    </xf>
    <xf numFmtId="0" fontId="13" fillId="0" borderId="11" xfId="84" applyNumberFormat="1" applyFont="1" applyBorder="1" applyAlignment="1">
      <alignment horizontal="center" vertical="center"/>
    </xf>
    <xf numFmtId="0" fontId="13" fillId="0" borderId="11" xfId="84" applyNumberFormat="1" applyFont="1" applyFill="1" applyBorder="1" applyAlignment="1">
      <alignment horizontal="center" vertical="center" wrapText="1"/>
    </xf>
    <xf numFmtId="0" fontId="13" fillId="0" borderId="11" xfId="84" applyFont="1" applyBorder="1" applyAlignment="1">
      <alignment horizontal="center" vertical="center" wrapText="1"/>
    </xf>
    <xf numFmtId="0" fontId="27" fillId="0" borderId="11" xfId="83" applyFont="1" applyBorder="1" applyAlignment="1">
      <alignment horizontal="center" vertical="center"/>
    </xf>
    <xf numFmtId="0" fontId="13" fillId="0" borderId="11" xfId="83" applyFont="1" applyBorder="1" applyAlignment="1">
      <alignment horizontal="center" vertical="center"/>
    </xf>
    <xf numFmtId="0" fontId="13" fillId="0" borderId="11" xfId="84" applyFont="1" applyBorder="1" applyAlignment="1">
      <alignment horizontal="center"/>
    </xf>
    <xf numFmtId="0" fontId="13" fillId="0" borderId="11" xfId="83" applyNumberFormat="1" applyFont="1" applyBorder="1" applyAlignment="1">
      <alignment horizontal="center" vertical="center" wrapText="1"/>
    </xf>
    <xf numFmtId="0" fontId="13" fillId="0" borderId="11" xfId="83" applyNumberFormat="1" applyFont="1" applyFill="1" applyBorder="1" applyAlignment="1">
      <alignment horizontal="center" vertical="center" wrapText="1"/>
    </xf>
    <xf numFmtId="0" fontId="13" fillId="0" borderId="11" xfId="83" applyFont="1" applyBorder="1" applyAlignment="1">
      <alignment horizontal="center"/>
    </xf>
    <xf numFmtId="0" fontId="13" fillId="0" borderId="16" xfId="91" applyFont="1" applyBorder="1" applyAlignment="1">
      <alignment horizontal="center" vertical="center" wrapText="1"/>
    </xf>
    <xf numFmtId="0" fontId="27" fillId="0" borderId="11" xfId="91" applyFont="1" applyBorder="1" applyAlignment="1">
      <alignment vertical="center" wrapText="1"/>
    </xf>
    <xf numFmtId="0" fontId="27" fillId="0" borderId="12" xfId="91" applyFont="1" applyBorder="1" applyAlignment="1">
      <alignment horizontal="center" vertical="center" wrapText="1"/>
    </xf>
    <xf numFmtId="0" fontId="27" fillId="0" borderId="11" xfId="91" applyBorder="1" applyAlignment="1">
      <alignment vertical="center" wrapText="1"/>
    </xf>
    <xf numFmtId="0" fontId="13" fillId="0" borderId="13" xfId="91" applyFont="1" applyBorder="1" applyAlignment="1">
      <alignment horizontal="center" vertical="center" wrapText="1"/>
    </xf>
    <xf numFmtId="0" fontId="27" fillId="0" borderId="14" xfId="91" applyFont="1" applyBorder="1" applyAlignment="1">
      <alignment vertical="center" wrapText="1"/>
    </xf>
    <xf numFmtId="0" fontId="8" fillId="26" borderId="11" xfId="0" applyFont="1" applyFill="1" applyBorder="1" applyAlignment="1">
      <alignment horizontal="center" vertical="center" wrapText="1"/>
    </xf>
    <xf numFmtId="0" fontId="55" fillId="0" borderId="13" xfId="0" applyFont="1" applyBorder="1" applyAlignment="1">
      <alignment horizontal="center" vertical="center" wrapText="1"/>
    </xf>
    <xf numFmtId="0" fontId="27" fillId="0" borderId="0" xfId="0" applyFont="1" applyAlignment="1">
      <alignment wrapText="1"/>
    </xf>
    <xf numFmtId="9" fontId="56" fillId="0" borderId="11" xfId="96" applyNumberFormat="1" applyFont="1" applyBorder="1" applyAlignment="1">
      <alignment horizontal="center" vertical="center" wrapText="1"/>
    </xf>
    <xf numFmtId="0" fontId="39" fillId="0" borderId="11" xfId="99" applyFont="1" applyBorder="1" applyAlignment="1">
      <alignment horizontal="center" vertical="center" wrapText="1"/>
    </xf>
    <xf numFmtId="0" fontId="33" fillId="0" borderId="11" xfId="99" applyFont="1" applyBorder="1" applyAlignment="1">
      <alignment horizontal="center" vertical="center" wrapText="1"/>
    </xf>
    <xf numFmtId="0" fontId="56" fillId="26" borderId="11" xfId="99" applyFont="1" applyFill="1" applyBorder="1" applyAlignment="1">
      <alignment horizontal="center" vertical="center" wrapText="1"/>
    </xf>
    <xf numFmtId="0" fontId="27" fillId="0" borderId="17" xfId="83" applyFont="1" applyBorder="1"/>
    <xf numFmtId="0" fontId="13" fillId="0" borderId="16" xfId="84" applyNumberFormat="1" applyFont="1" applyBorder="1" applyAlignment="1">
      <alignment horizontal="center" vertical="center" wrapText="1"/>
    </xf>
    <xf numFmtId="0" fontId="13" fillId="0" borderId="16" xfId="83" applyFont="1" applyBorder="1" applyAlignment="1">
      <alignment horizontal="center" vertical="center" wrapText="1"/>
    </xf>
    <xf numFmtId="0" fontId="27" fillId="0" borderId="16" xfId="83" applyFont="1" applyBorder="1" applyAlignment="1">
      <alignment horizontal="center" vertical="center" wrapText="1"/>
    </xf>
    <xf numFmtId="0" fontId="27" fillId="0" borderId="18" xfId="83" applyFont="1" applyBorder="1" applyAlignment="1">
      <alignment horizontal="center" vertical="center" wrapText="1"/>
    </xf>
    <xf numFmtId="0" fontId="13" fillId="0" borderId="12" xfId="84" applyNumberFormat="1" applyFont="1" applyFill="1" applyBorder="1" applyAlignment="1">
      <alignment horizontal="center" vertical="center" wrapText="1"/>
    </xf>
    <xf numFmtId="0" fontId="27" fillId="0" borderId="12" xfId="83" applyFont="1" applyBorder="1" applyAlignment="1">
      <alignment horizontal="center" vertical="center"/>
    </xf>
    <xf numFmtId="0" fontId="27" fillId="0" borderId="18" xfId="83" applyFont="1" applyBorder="1"/>
    <xf numFmtId="0" fontId="27" fillId="26" borderId="0" xfId="83" applyFont="1" applyFill="1" applyBorder="1"/>
    <xf numFmtId="0" fontId="13" fillId="0" borderId="12" xfId="84" applyFont="1" applyBorder="1" applyAlignment="1">
      <alignment horizontal="center" vertical="center" wrapText="1"/>
    </xf>
    <xf numFmtId="0" fontId="13" fillId="0" borderId="12" xfId="83" applyFont="1" applyBorder="1" applyAlignment="1">
      <alignment horizontal="center" vertical="center"/>
    </xf>
    <xf numFmtId="0" fontId="27" fillId="0" borderId="13" xfId="83" applyFont="1" applyBorder="1" applyAlignment="1">
      <alignment horizontal="center" vertical="center" wrapText="1"/>
    </xf>
    <xf numFmtId="0" fontId="0" fillId="0" borderId="17" xfId="84" applyFont="1" applyBorder="1"/>
    <xf numFmtId="0" fontId="27" fillId="0" borderId="0" xfId="84" applyFont="1" applyBorder="1"/>
    <xf numFmtId="0" fontId="13" fillId="0" borderId="16" xfId="84" applyFont="1" applyBorder="1" applyAlignment="1">
      <alignment horizontal="center"/>
    </xf>
    <xf numFmtId="0" fontId="27" fillId="0" borderId="17" xfId="84" applyFont="1" applyBorder="1"/>
    <xf numFmtId="0" fontId="27" fillId="0" borderId="16" xfId="84" applyFont="1" applyBorder="1" applyAlignment="1">
      <alignment horizontal="center"/>
    </xf>
    <xf numFmtId="0" fontId="27" fillId="0" borderId="18" xfId="84" applyFont="1" applyBorder="1"/>
    <xf numFmtId="0" fontId="27" fillId="26" borderId="0" xfId="84" applyFont="1" applyFill="1" applyBorder="1"/>
    <xf numFmtId="0" fontId="13" fillId="0" borderId="12" xfId="84" applyFont="1" applyBorder="1" applyAlignment="1">
      <alignment horizontal="center" vertical="center"/>
    </xf>
    <xf numFmtId="0" fontId="27" fillId="0" borderId="18" xfId="84" applyFont="1" applyBorder="1" applyAlignment="1">
      <alignment horizontal="center"/>
    </xf>
    <xf numFmtId="0" fontId="27" fillId="0" borderId="12" xfId="84" applyFont="1" applyBorder="1" applyAlignment="1">
      <alignment horizontal="center" vertical="center"/>
    </xf>
    <xf numFmtId="0" fontId="27" fillId="0" borderId="16" xfId="84" applyNumberFormat="1" applyFont="1" applyBorder="1" applyAlignment="1">
      <alignment horizontal="center" vertical="center" wrapText="1"/>
    </xf>
    <xf numFmtId="0" fontId="27" fillId="0" borderId="13" xfId="84" applyNumberFormat="1" applyFont="1" applyBorder="1" applyAlignment="1">
      <alignment horizontal="center" vertical="center" wrapText="1"/>
    </xf>
    <xf numFmtId="0" fontId="13" fillId="0" borderId="16" xfId="83" applyNumberFormat="1" applyFont="1" applyBorder="1" applyAlignment="1">
      <alignment horizontal="center" vertical="center" wrapText="1"/>
    </xf>
    <xf numFmtId="0" fontId="13" fillId="0" borderId="12" xfId="83" applyNumberFormat="1" applyFont="1" applyFill="1" applyBorder="1" applyAlignment="1">
      <alignment horizontal="center" vertical="center" wrapText="1"/>
    </xf>
    <xf numFmtId="0" fontId="12" fillId="0" borderId="0" xfId="83" applyFont="1" applyBorder="1" applyAlignment="1">
      <alignment vertical="center" wrapText="1"/>
    </xf>
    <xf numFmtId="0" fontId="6" fillId="0" borderId="0" xfId="0" applyFont="1" applyFill="1" applyAlignment="1">
      <alignment horizontal="center" vertical="center" wrapText="1"/>
    </xf>
    <xf numFmtId="0" fontId="0" fillId="0" borderId="0" xfId="0" applyFill="1" applyAlignment="1"/>
    <xf numFmtId="2" fontId="38" fillId="0" borderId="11" xfId="84" applyNumberFormat="1" applyFont="1" applyBorder="1" applyAlignment="1">
      <alignment horizontal="center" vertical="center"/>
    </xf>
    <xf numFmtId="0" fontId="27" fillId="0" borderId="16" xfId="83" applyFont="1" applyFill="1" applyBorder="1" applyAlignment="1">
      <alignment horizontal="center" vertical="center" wrapText="1"/>
    </xf>
    <xf numFmtId="0" fontId="33"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39" fillId="26" borderId="11" xfId="0" applyFont="1" applyFill="1" applyBorder="1" applyAlignment="1">
      <alignment horizontal="center" vertical="center" wrapText="1"/>
    </xf>
    <xf numFmtId="0" fontId="8" fillId="0" borderId="1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2" xfId="0" applyFont="1" applyBorder="1" applyAlignment="1">
      <alignment horizontal="center" vertical="center" wrapText="1"/>
    </xf>
    <xf numFmtId="0" fontId="13" fillId="0" borderId="12" xfId="0" applyFont="1" applyBorder="1" applyAlignment="1">
      <alignment horizontal="center"/>
    </xf>
    <xf numFmtId="0" fontId="57" fillId="26" borderId="16" xfId="0" applyFont="1" applyFill="1" applyBorder="1" applyAlignment="1">
      <alignment horizontal="center" vertical="center" wrapText="1"/>
    </xf>
    <xf numFmtId="0" fontId="39" fillId="26" borderId="13" xfId="0" applyFont="1" applyFill="1" applyBorder="1" applyAlignment="1">
      <alignment horizontal="center" vertical="center" wrapText="1"/>
    </xf>
    <xf numFmtId="0" fontId="9" fillId="0" borderId="12" xfId="99" applyFont="1" applyBorder="1" applyAlignment="1">
      <alignment horizontal="center" vertical="center" wrapText="1"/>
    </xf>
    <xf numFmtId="0" fontId="9" fillId="0" borderId="13" xfId="99" applyFont="1" applyBorder="1" applyAlignment="1">
      <alignment horizontal="center" vertical="center" wrapText="1"/>
    </xf>
    <xf numFmtId="0" fontId="33" fillId="0" borderId="14" xfId="99" applyFont="1" applyBorder="1" applyAlignment="1">
      <alignment horizontal="center" vertical="center" wrapText="1"/>
    </xf>
    <xf numFmtId="0" fontId="9" fillId="0" borderId="13" xfId="0" applyFont="1" applyBorder="1" applyAlignment="1">
      <alignment horizontal="center" vertical="center" wrapText="1"/>
    </xf>
    <xf numFmtId="0" fontId="38" fillId="0" borderId="11" xfId="0" applyFont="1" applyBorder="1" applyAlignment="1">
      <alignment horizontal="center" vertical="center"/>
    </xf>
    <xf numFmtId="1" fontId="38" fillId="0" borderId="0" xfId="82" applyNumberFormat="1" applyFont="1" applyBorder="1" applyAlignment="1">
      <alignment horizontal="center" vertical="center" wrapText="1"/>
    </xf>
    <xf numFmtId="0" fontId="58" fillId="0" borderId="0" xfId="0" applyFont="1" applyFill="1" applyBorder="1" applyAlignment="1">
      <alignment vertical="center" wrapText="1"/>
    </xf>
    <xf numFmtId="0" fontId="60" fillId="0" borderId="0" xfId="0" applyFont="1" applyAlignment="1"/>
    <xf numFmtId="0" fontId="7" fillId="0" borderId="0" xfId="0" applyFont="1" applyAlignment="1">
      <alignment vertical="center"/>
    </xf>
    <xf numFmtId="0" fontId="57" fillId="0" borderId="40" xfId="0" applyFont="1" applyFill="1" applyBorder="1" applyAlignment="1">
      <alignment horizontal="center" vertical="center" wrapText="1"/>
    </xf>
    <xf numFmtId="0" fontId="57" fillId="0" borderId="41" xfId="0" applyFont="1" applyFill="1" applyBorder="1" applyAlignment="1">
      <alignment horizontal="left" vertical="center" wrapText="1"/>
    </xf>
    <xf numFmtId="0" fontId="56" fillId="0" borderId="42" xfId="0" applyFont="1" applyFill="1" applyBorder="1" applyAlignment="1">
      <alignment horizontal="center" vertical="center" wrapText="1"/>
    </xf>
    <xf numFmtId="182" fontId="56" fillId="0" borderId="40" xfId="0" applyNumberFormat="1" applyFont="1" applyFill="1" applyBorder="1" applyAlignment="1">
      <alignment horizontal="center" vertical="center" wrapText="1"/>
    </xf>
    <xf numFmtId="0" fontId="56" fillId="0" borderId="0" xfId="0" applyFont="1" applyAlignment="1"/>
    <xf numFmtId="0" fontId="57" fillId="0" borderId="43" xfId="0" applyFont="1" applyFill="1" applyBorder="1" applyAlignment="1">
      <alignment horizontal="center" vertical="center" wrapText="1"/>
    </xf>
    <xf numFmtId="0" fontId="57" fillId="0" borderId="29" xfId="0" applyFont="1" applyFill="1" applyBorder="1" applyAlignment="1">
      <alignment horizontal="left" vertical="center" wrapText="1"/>
    </xf>
    <xf numFmtId="0" fontId="56" fillId="0" borderId="28" xfId="0" applyFont="1" applyFill="1" applyBorder="1" applyAlignment="1">
      <alignment horizontal="center" vertical="center" wrapText="1"/>
    </xf>
    <xf numFmtId="182" fontId="56" fillId="0" borderId="43" xfId="0" applyNumberFormat="1" applyFont="1" applyFill="1" applyBorder="1" applyAlignment="1">
      <alignment horizontal="center" vertical="center" wrapText="1"/>
    </xf>
    <xf numFmtId="182" fontId="57" fillId="0" borderId="43" xfId="0" applyNumberFormat="1" applyFont="1" applyFill="1" applyBorder="1" applyAlignment="1">
      <alignment horizontal="center" vertical="center" wrapText="1"/>
    </xf>
    <xf numFmtId="0" fontId="57" fillId="0" borderId="44" xfId="0" applyFont="1" applyFill="1" applyBorder="1" applyAlignment="1">
      <alignment horizontal="center" vertical="center" wrapText="1"/>
    </xf>
    <xf numFmtId="0" fontId="57" fillId="0" borderId="45" xfId="0" applyFont="1" applyFill="1" applyBorder="1" applyAlignment="1">
      <alignment horizontal="left" vertical="center" wrapText="1"/>
    </xf>
    <xf numFmtId="0" fontId="56" fillId="0" borderId="46" xfId="0" applyFont="1" applyFill="1" applyBorder="1" applyAlignment="1">
      <alignment horizontal="center" vertical="center" wrapText="1"/>
    </xf>
    <xf numFmtId="2" fontId="57" fillId="0" borderId="44" xfId="0" applyNumberFormat="1" applyFont="1" applyFill="1" applyBorder="1" applyAlignment="1">
      <alignment horizontal="center" vertical="center" wrapText="1"/>
    </xf>
    <xf numFmtId="0" fontId="27" fillId="0" borderId="0" xfId="0" applyFont="1" applyBorder="1" applyAlignment="1">
      <alignment wrapText="1"/>
    </xf>
    <xf numFmtId="0" fontId="57" fillId="0" borderId="12" xfId="99" applyFont="1" applyBorder="1" applyAlignment="1">
      <alignment horizontal="center" vertical="center" wrapText="1"/>
    </xf>
    <xf numFmtId="0" fontId="56" fillId="0" borderId="16" xfId="99" applyFont="1" applyBorder="1" applyAlignment="1">
      <alignment horizontal="center" vertical="center" wrapText="1"/>
    </xf>
    <xf numFmtId="0" fontId="56" fillId="0" borderId="13" xfId="99" applyFont="1" applyBorder="1" applyAlignment="1">
      <alignment horizontal="center" vertical="center" wrapText="1"/>
    </xf>
    <xf numFmtId="0" fontId="9" fillId="0" borderId="16" xfId="99" applyFont="1" applyBorder="1" applyAlignment="1">
      <alignment horizontal="center" wrapText="1"/>
    </xf>
    <xf numFmtId="0" fontId="9" fillId="0" borderId="12" xfId="99" applyFont="1" applyBorder="1" applyAlignment="1">
      <alignment horizontal="center" wrapText="1"/>
    </xf>
    <xf numFmtId="0" fontId="27" fillId="26" borderId="16" xfId="83" applyFont="1" applyFill="1" applyBorder="1" applyAlignment="1">
      <alignment horizontal="center" vertical="center" wrapText="1"/>
    </xf>
    <xf numFmtId="0" fontId="13" fillId="0" borderId="16" xfId="83" applyFont="1" applyBorder="1" applyAlignment="1">
      <alignment horizontal="center"/>
    </xf>
    <xf numFmtId="0" fontId="8" fillId="0" borderId="11" xfId="0" applyFont="1" applyFill="1" applyBorder="1" applyAlignment="1">
      <alignment horizontal="center" vertical="center" wrapText="1"/>
    </xf>
    <xf numFmtId="0" fontId="5" fillId="0" borderId="11" xfId="91" applyFont="1" applyBorder="1" applyAlignment="1">
      <alignment vertical="center" wrapText="1"/>
    </xf>
    <xf numFmtId="1" fontId="38" fillId="26" borderId="11" xfId="0" applyNumberFormat="1" applyFont="1" applyFill="1" applyBorder="1" applyAlignment="1">
      <alignment horizontal="center" vertical="center"/>
    </xf>
    <xf numFmtId="0" fontId="9" fillId="0" borderId="11" xfId="0" applyFont="1" applyBorder="1" applyAlignment="1">
      <alignment horizontal="center" vertical="center"/>
    </xf>
    <xf numFmtId="17" fontId="38" fillId="0" borderId="11" xfId="83" applyNumberFormat="1" applyFont="1" applyBorder="1" applyAlignment="1">
      <alignment horizontal="center" vertical="center"/>
    </xf>
    <xf numFmtId="1" fontId="38" fillId="0" borderId="11" xfId="83" applyNumberFormat="1" applyFont="1" applyBorder="1" applyAlignment="1">
      <alignment horizontal="center" vertical="center"/>
    </xf>
    <xf numFmtId="2" fontId="38" fillId="0" borderId="11" xfId="83" applyNumberFormat="1" applyFont="1" applyBorder="1" applyAlignment="1">
      <alignment horizontal="center" vertical="center"/>
    </xf>
    <xf numFmtId="166" fontId="38" fillId="0" borderId="11" xfId="83" applyNumberFormat="1" applyFont="1" applyBorder="1" applyAlignment="1">
      <alignment horizontal="center" vertical="center"/>
    </xf>
    <xf numFmtId="46" fontId="38" fillId="0" borderId="11" xfId="83" applyNumberFormat="1" applyFont="1" applyBorder="1" applyAlignment="1">
      <alignment horizontal="center" vertical="center"/>
    </xf>
    <xf numFmtId="166" fontId="38" fillId="0" borderId="11" xfId="83" applyNumberFormat="1" applyFont="1" applyFill="1" applyBorder="1" applyAlignment="1">
      <alignment horizontal="center" vertical="center"/>
    </xf>
    <xf numFmtId="1" fontId="38" fillId="0" borderId="11" xfId="83" applyNumberFormat="1" applyFont="1" applyFill="1" applyBorder="1" applyAlignment="1">
      <alignment horizontal="center" vertical="center"/>
    </xf>
    <xf numFmtId="46" fontId="38" fillId="0" borderId="11" xfId="83" applyNumberFormat="1" applyFont="1" applyFill="1" applyBorder="1" applyAlignment="1">
      <alignment horizontal="center" vertical="center"/>
    </xf>
    <xf numFmtId="1" fontId="38" fillId="0" borderId="11" xfId="84" applyNumberFormat="1" applyFont="1" applyBorder="1" applyAlignment="1">
      <alignment horizontal="center" vertical="center"/>
    </xf>
    <xf numFmtId="166" fontId="38" fillId="0" borderId="11" xfId="84" applyNumberFormat="1" applyFont="1" applyBorder="1" applyAlignment="1">
      <alignment horizontal="center" vertical="center"/>
    </xf>
    <xf numFmtId="46" fontId="38" fillId="0" borderId="11" xfId="84" applyNumberFormat="1" applyFont="1" applyBorder="1" applyAlignment="1">
      <alignment horizontal="center" vertical="center"/>
    </xf>
    <xf numFmtId="2" fontId="27" fillId="0" borderId="0" xfId="83" applyNumberFormat="1" applyFont="1" applyBorder="1"/>
    <xf numFmtId="1" fontId="38" fillId="26" borderId="11" xfId="83" applyNumberFormat="1" applyFont="1" applyFill="1" applyBorder="1" applyAlignment="1">
      <alignment horizontal="center" vertical="center"/>
    </xf>
    <xf numFmtId="2" fontId="38" fillId="26" borderId="11" xfId="83" applyNumberFormat="1" applyFont="1" applyFill="1" applyBorder="1" applyAlignment="1">
      <alignment horizontal="center" vertical="center"/>
    </xf>
    <xf numFmtId="166" fontId="38" fillId="26" borderId="11" xfId="83" applyNumberFormat="1" applyFont="1" applyFill="1" applyBorder="1" applyAlignment="1">
      <alignment horizontal="center" vertical="center"/>
    </xf>
    <xf numFmtId="46" fontId="38" fillId="26" borderId="11" xfId="83" applyNumberFormat="1" applyFont="1" applyFill="1" applyBorder="1" applyAlignment="1">
      <alignment horizontal="center" vertical="center"/>
    </xf>
    <xf numFmtId="0" fontId="8" fillId="0" borderId="47"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165" fontId="8" fillId="0" borderId="40" xfId="0" applyNumberFormat="1" applyFont="1" applyFill="1" applyBorder="1" applyAlignment="1">
      <alignment horizontal="center" vertical="center" wrapText="1"/>
    </xf>
    <xf numFmtId="2" fontId="8" fillId="0" borderId="42" xfId="0" applyNumberFormat="1" applyFont="1" applyFill="1" applyBorder="1" applyAlignment="1">
      <alignment horizontal="center" vertical="center" wrapText="1"/>
    </xf>
    <xf numFmtId="2" fontId="8" fillId="0" borderId="54" xfId="0" applyNumberFormat="1" applyFont="1" applyFill="1" applyBorder="1" applyAlignment="1">
      <alignment horizontal="center" vertical="center" wrapText="1"/>
    </xf>
    <xf numFmtId="2" fontId="8" fillId="0" borderId="40" xfId="0" applyNumberFormat="1" applyFont="1" applyFill="1" applyBorder="1" applyAlignment="1">
      <alignment horizontal="center" vertical="center" wrapText="1"/>
    </xf>
    <xf numFmtId="2" fontId="6" fillId="0" borderId="40" xfId="0" applyNumberFormat="1" applyFont="1" applyFill="1" applyBorder="1" applyAlignment="1">
      <alignment horizontal="center" vertical="center" wrapText="1"/>
    </xf>
    <xf numFmtId="165" fontId="8" fillId="0" borderId="43" xfId="0" applyNumberFormat="1" applyFont="1" applyFill="1" applyBorder="1" applyAlignment="1">
      <alignment horizontal="center" vertical="center" wrapText="1"/>
    </xf>
    <xf numFmtId="2" fontId="8" fillId="0" borderId="28" xfId="0" applyNumberFormat="1" applyFont="1" applyFill="1" applyBorder="1" applyAlignment="1">
      <alignment horizontal="center" vertical="center" wrapText="1"/>
    </xf>
    <xf numFmtId="2" fontId="8" fillId="0" borderId="19" xfId="0" applyNumberFormat="1" applyFont="1" applyFill="1" applyBorder="1" applyAlignment="1">
      <alignment horizontal="center" vertical="center" wrapText="1"/>
    </xf>
    <xf numFmtId="2" fontId="8" fillId="0" borderId="43" xfId="0" applyNumberFormat="1" applyFont="1" applyFill="1" applyBorder="1" applyAlignment="1">
      <alignment horizontal="center" vertical="center" wrapText="1"/>
    </xf>
    <xf numFmtId="2" fontId="6" fillId="0" borderId="43" xfId="0" applyNumberFormat="1" applyFont="1" applyFill="1" applyBorder="1" applyAlignment="1">
      <alignment horizontal="center" vertical="center" wrapText="1"/>
    </xf>
    <xf numFmtId="165" fontId="8" fillId="0" borderId="55" xfId="0" applyNumberFormat="1" applyFont="1" applyFill="1" applyBorder="1" applyAlignment="1">
      <alignment horizontal="center" vertical="center" wrapText="1"/>
    </xf>
    <xf numFmtId="2" fontId="8" fillId="0" borderId="56" xfId="0" applyNumberFormat="1" applyFont="1" applyFill="1" applyBorder="1" applyAlignment="1">
      <alignment horizontal="center" vertical="center" wrapText="1"/>
    </xf>
    <xf numFmtId="2" fontId="8" fillId="0" borderId="38" xfId="0" applyNumberFormat="1" applyFont="1" applyFill="1" applyBorder="1" applyAlignment="1">
      <alignment horizontal="center" vertical="center" wrapText="1"/>
    </xf>
    <xf numFmtId="2" fontId="8" fillId="0" borderId="55" xfId="0" applyNumberFormat="1" applyFont="1" applyFill="1" applyBorder="1" applyAlignment="1">
      <alignment horizontal="center" vertical="center" wrapText="1"/>
    </xf>
    <xf numFmtId="2" fontId="6" fillId="0" borderId="55" xfId="0" applyNumberFormat="1" applyFont="1" applyFill="1" applyBorder="1" applyAlignment="1">
      <alignment horizontal="center" vertical="center" wrapText="1"/>
    </xf>
    <xf numFmtId="182" fontId="8" fillId="0" borderId="48" xfId="0" applyNumberFormat="1" applyFont="1" applyFill="1" applyBorder="1" applyAlignment="1">
      <alignment horizontal="center" vertical="center" wrapText="1"/>
    </xf>
    <xf numFmtId="182" fontId="8" fillId="0" borderId="49" xfId="0" applyNumberFormat="1" applyFont="1" applyFill="1" applyBorder="1" applyAlignment="1">
      <alignment horizontal="center" vertical="center" wrapText="1"/>
    </xf>
    <xf numFmtId="2" fontId="8" fillId="0" borderId="50" xfId="0" applyNumberFormat="1" applyFont="1" applyFill="1" applyBorder="1" applyAlignment="1">
      <alignment horizontal="center" vertical="center" wrapText="1"/>
    </xf>
    <xf numFmtId="2" fontId="8" fillId="0" borderId="52" xfId="0" applyNumberFormat="1" applyFont="1" applyFill="1" applyBorder="1" applyAlignment="1">
      <alignment horizontal="center" vertical="center" wrapText="1"/>
    </xf>
    <xf numFmtId="2" fontId="8" fillId="0" borderId="47" xfId="0" applyNumberFormat="1" applyFont="1" applyFill="1" applyBorder="1" applyAlignment="1">
      <alignment horizontal="center" vertical="center" wrapText="1"/>
    </xf>
    <xf numFmtId="2" fontId="6" fillId="0" borderId="47" xfId="0" applyNumberFormat="1" applyFont="1" applyFill="1" applyBorder="1" applyAlignment="1">
      <alignment horizontal="center" vertical="center" wrapText="1"/>
    </xf>
    <xf numFmtId="165" fontId="8" fillId="0" borderId="42" xfId="0" applyNumberFormat="1" applyFont="1" applyFill="1" applyBorder="1" applyAlignment="1">
      <alignment horizontal="center" vertical="center" wrapText="1"/>
    </xf>
    <xf numFmtId="165" fontId="8" fillId="0" borderId="28" xfId="0" applyNumberFormat="1" applyFont="1" applyFill="1" applyBorder="1" applyAlignment="1">
      <alignment horizontal="center" vertical="center" wrapText="1"/>
    </xf>
    <xf numFmtId="182" fontId="9" fillId="0" borderId="48" xfId="0" applyNumberFormat="1" applyFont="1" applyBorder="1" applyAlignment="1">
      <alignment horizontal="center" vertical="center" wrapText="1"/>
    </xf>
    <xf numFmtId="182" fontId="9" fillId="0" borderId="49" xfId="0" applyNumberFormat="1" applyFont="1" applyBorder="1" applyAlignment="1">
      <alignment horizontal="center" vertical="center" wrapText="1"/>
    </xf>
    <xf numFmtId="2" fontId="9" fillId="0" borderId="50" xfId="0" applyNumberFormat="1" applyFont="1" applyFill="1" applyBorder="1" applyAlignment="1">
      <alignment horizontal="center" vertical="center" wrapText="1"/>
    </xf>
    <xf numFmtId="2" fontId="9" fillId="0" borderId="52" xfId="0" applyNumberFormat="1" applyFont="1" applyFill="1" applyBorder="1" applyAlignment="1">
      <alignment horizontal="center" vertical="center" wrapText="1"/>
    </xf>
    <xf numFmtId="2" fontId="9" fillId="0" borderId="47" xfId="0" applyNumberFormat="1" applyFont="1" applyFill="1" applyBorder="1" applyAlignment="1">
      <alignment horizontal="center" vertical="center" wrapText="1"/>
    </xf>
    <xf numFmtId="2" fontId="38" fillId="0" borderId="47" xfId="0" applyNumberFormat="1" applyFont="1" applyFill="1" applyBorder="1" applyAlignment="1">
      <alignment horizontal="center" vertical="center" wrapText="1"/>
    </xf>
    <xf numFmtId="0" fontId="38" fillId="0" borderId="0" xfId="0" applyFont="1" applyAlignment="1"/>
    <xf numFmtId="0" fontId="8" fillId="0" borderId="0" xfId="0" applyFont="1" applyAlignment="1">
      <alignment horizontal="right" vertical="center" wrapText="1"/>
    </xf>
    <xf numFmtId="0" fontId="8" fillId="0" borderId="0" xfId="0" applyFont="1" applyAlignment="1">
      <alignment vertical="center"/>
    </xf>
    <xf numFmtId="0" fontId="8" fillId="0" borderId="0" xfId="0" applyFont="1" applyAlignment="1">
      <alignment vertical="center" wrapText="1"/>
    </xf>
    <xf numFmtId="182" fontId="6" fillId="0" borderId="23" xfId="0" applyNumberFormat="1" applyFont="1" applyFill="1" applyBorder="1" applyAlignment="1">
      <alignment horizontal="center" vertical="center" wrapText="1"/>
    </xf>
    <xf numFmtId="182" fontId="6" fillId="0" borderId="25" xfId="0" applyNumberFormat="1" applyFont="1" applyFill="1" applyBorder="1" applyAlignment="1">
      <alignment horizontal="center" vertical="center" wrapText="1"/>
    </xf>
    <xf numFmtId="182" fontId="6" fillId="0" borderId="16" xfId="0" applyNumberFormat="1" applyFont="1" applyFill="1" applyBorder="1" applyAlignment="1">
      <alignment horizontal="center" vertical="center" wrapText="1"/>
    </xf>
    <xf numFmtId="182" fontId="6" fillId="0" borderId="12" xfId="0" applyNumberFormat="1" applyFont="1" applyFill="1" applyBorder="1" applyAlignment="1">
      <alignment horizontal="center" vertical="center" wrapText="1"/>
    </xf>
    <xf numFmtId="182" fontId="6" fillId="0" borderId="36" xfId="0" applyNumberFormat="1" applyFont="1" applyFill="1" applyBorder="1" applyAlignment="1">
      <alignment horizontal="center" vertical="center" wrapText="1"/>
    </xf>
    <xf numFmtId="182" fontId="6" fillId="0" borderId="39" xfId="0" applyNumberFormat="1" applyFont="1" applyFill="1" applyBorder="1" applyAlignment="1">
      <alignment horizontal="center" vertical="center" wrapText="1"/>
    </xf>
    <xf numFmtId="0" fontId="13" fillId="0" borderId="57" xfId="84" applyNumberFormat="1" applyFont="1" applyBorder="1" applyAlignment="1">
      <alignment horizontal="center" vertical="center" wrapText="1"/>
    </xf>
    <xf numFmtId="0" fontId="13" fillId="0" borderId="21" xfId="84" applyNumberFormat="1" applyFont="1" applyBorder="1" applyAlignment="1">
      <alignment horizontal="center" vertical="center"/>
    </xf>
    <xf numFmtId="0" fontId="13" fillId="0" borderId="21" xfId="84" applyNumberFormat="1" applyFont="1" applyFill="1" applyBorder="1" applyAlignment="1">
      <alignment horizontal="center" vertical="center" wrapText="1"/>
    </xf>
    <xf numFmtId="0" fontId="13" fillId="0" borderId="21" xfId="84" applyFont="1" applyBorder="1" applyAlignment="1">
      <alignment horizontal="center" vertical="center" wrapText="1"/>
    </xf>
    <xf numFmtId="0" fontId="33" fillId="0" borderId="11" xfId="99" applyFont="1" applyBorder="1" applyAlignment="1">
      <alignment horizontal="center" vertical="center"/>
    </xf>
    <xf numFmtId="0" fontId="6" fillId="0" borderId="11" xfId="259" applyFont="1" applyBorder="1" applyAlignment="1">
      <alignment horizontal="center" vertical="center" wrapText="1"/>
    </xf>
    <xf numFmtId="0" fontId="6" fillId="0" borderId="0" xfId="259" applyFont="1" applyAlignment="1">
      <alignment horizontal="center" vertical="center" wrapText="1"/>
    </xf>
    <xf numFmtId="0" fontId="5" fillId="0" borderId="0" xfId="259" applyAlignment="1"/>
    <xf numFmtId="0" fontId="8" fillId="0" borderId="11" xfId="259" applyFont="1" applyFill="1" applyBorder="1" applyAlignment="1">
      <alignment horizontal="center" vertical="center" wrapText="1"/>
    </xf>
    <xf numFmtId="0" fontId="6" fillId="0" borderId="11" xfId="259" applyFont="1" applyFill="1" applyBorder="1" applyAlignment="1">
      <alignment horizontal="left" vertical="center" wrapText="1"/>
    </xf>
    <xf numFmtId="0" fontId="6" fillId="0" borderId="11" xfId="259" applyFont="1" applyBorder="1" applyAlignment="1">
      <alignment horizontal="center" vertical="top" wrapText="1"/>
    </xf>
    <xf numFmtId="0" fontId="6" fillId="0" borderId="11" xfId="259" applyFont="1" applyBorder="1" applyAlignment="1">
      <alignment horizontal="left" vertical="top" wrapText="1"/>
    </xf>
    <xf numFmtId="0" fontId="6" fillId="0" borderId="11" xfId="259" applyFont="1" applyBorder="1" applyAlignment="1">
      <alignment horizontal="left" vertical="center" wrapText="1"/>
    </xf>
    <xf numFmtId="0" fontId="8" fillId="0" borderId="11" xfId="259" applyFont="1" applyBorder="1" applyAlignment="1">
      <alignment horizontal="center" vertical="center" wrapText="1"/>
    </xf>
    <xf numFmtId="0" fontId="8" fillId="0" borderId="1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38" fillId="0" borderId="12" xfId="0" applyFont="1" applyBorder="1" applyAlignment="1">
      <alignment horizontal="center" vertical="center"/>
    </xf>
    <xf numFmtId="0" fontId="38" fillId="0" borderId="14" xfId="0" applyFont="1" applyBorder="1" applyAlignment="1">
      <alignment horizontal="center" vertical="center"/>
    </xf>
    <xf numFmtId="0" fontId="38" fillId="0" borderId="15" xfId="0" applyFont="1" applyBorder="1" applyAlignment="1">
      <alignment horizontal="center" vertical="center"/>
    </xf>
    <xf numFmtId="0" fontId="0" fillId="0" borderId="11" xfId="0" applyBorder="1" applyAlignment="1"/>
    <xf numFmtId="0" fontId="5" fillId="0" borderId="11" xfId="0" applyFont="1" applyBorder="1" applyAlignment="1">
      <alignment horizontal="center" vertical="center"/>
    </xf>
    <xf numFmtId="0" fontId="5" fillId="26" borderId="11" xfId="0" applyFont="1" applyFill="1" applyBorder="1" applyAlignment="1">
      <alignment horizontal="center" vertical="center"/>
    </xf>
    <xf numFmtId="0" fontId="5" fillId="0" borderId="14" xfId="0" applyFont="1" applyBorder="1" applyAlignment="1">
      <alignment horizontal="center" vertical="center"/>
    </xf>
    <xf numFmtId="0" fontId="33" fillId="0" borderId="11" xfId="0" applyFont="1" applyBorder="1" applyAlignment="1">
      <alignment wrapText="1"/>
    </xf>
    <xf numFmtId="14" fontId="33" fillId="0" borderId="11" xfId="0" applyNumberFormat="1" applyFont="1" applyBorder="1" applyAlignment="1">
      <alignment wrapText="1"/>
    </xf>
    <xf numFmtId="0" fontId="33" fillId="0" borderId="11" xfId="0" applyFont="1" applyBorder="1" applyAlignment="1">
      <alignment horizontal="center" vertical="center" wrapText="1"/>
    </xf>
    <xf numFmtId="0" fontId="33" fillId="0" borderId="11" xfId="0" applyFont="1" applyFill="1" applyBorder="1" applyAlignment="1"/>
    <xf numFmtId="14" fontId="33" fillId="0" borderId="11" xfId="0" applyNumberFormat="1" applyFont="1" applyFill="1" applyBorder="1" applyAlignment="1"/>
    <xf numFmtId="0" fontId="33" fillId="0" borderId="11" xfId="0" applyFont="1" applyFill="1" applyBorder="1" applyAlignment="1">
      <alignment horizontal="center" vertical="center"/>
    </xf>
    <xf numFmtId="1" fontId="38" fillId="0" borderId="11" xfId="82" applyNumberFormat="1" applyFont="1" applyFill="1" applyBorder="1" applyAlignment="1">
      <alignment horizontal="center" vertical="center" wrapText="1"/>
    </xf>
    <xf numFmtId="46" fontId="38" fillId="0" borderId="11" xfId="82" applyNumberFormat="1" applyFont="1" applyFill="1" applyBorder="1" applyAlignment="1">
      <alignment horizontal="center" vertical="center" wrapText="1"/>
    </xf>
    <xf numFmtId="166" fontId="38" fillId="0" borderId="11" xfId="82" applyNumberFormat="1" applyFont="1" applyFill="1" applyBorder="1" applyAlignment="1">
      <alignment horizontal="center" vertical="center"/>
    </xf>
    <xf numFmtId="2" fontId="38" fillId="0" borderId="12" xfId="82" applyNumberFormat="1" applyFont="1" applyFill="1" applyBorder="1" applyAlignment="1">
      <alignment horizontal="center" vertical="center"/>
    </xf>
    <xf numFmtId="2" fontId="38" fillId="0" borderId="11" xfId="82" applyNumberFormat="1" applyFont="1" applyFill="1" applyBorder="1" applyAlignment="1">
      <alignment horizontal="center" vertical="center"/>
    </xf>
    <xf numFmtId="166" fontId="38" fillId="0" borderId="11" xfId="82" applyNumberFormat="1"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16" xfId="99" applyFont="1" applyBorder="1" applyAlignment="1">
      <alignment horizontal="center" vertical="center" wrapText="1"/>
    </xf>
    <xf numFmtId="0" fontId="9" fillId="0" borderId="11" xfId="99" applyFont="1" applyBorder="1" applyAlignment="1">
      <alignment horizontal="center" vertical="center" wrapText="1"/>
    </xf>
    <xf numFmtId="0" fontId="57" fillId="0" borderId="16" xfId="99" applyFont="1" applyBorder="1" applyAlignment="1">
      <alignment horizontal="center" vertical="center" wrapText="1"/>
    </xf>
    <xf numFmtId="0" fontId="57" fillId="0" borderId="11" xfId="99" applyFont="1" applyBorder="1" applyAlignment="1">
      <alignment horizontal="center" vertical="center" wrapText="1"/>
    </xf>
    <xf numFmtId="0" fontId="57" fillId="0" borderId="37" xfId="99" applyFont="1" applyBorder="1" applyAlignment="1">
      <alignment horizontal="center" vertical="center" wrapText="1"/>
    </xf>
    <xf numFmtId="0" fontId="9" fillId="0" borderId="16" xfId="99" applyFont="1" applyBorder="1" applyAlignment="1">
      <alignment horizontal="center" vertical="center"/>
    </xf>
    <xf numFmtId="0" fontId="9" fillId="0" borderId="11" xfId="99" applyFont="1" applyBorder="1" applyAlignment="1">
      <alignment horizontal="center"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56" fillId="26" borderId="11" xfId="0" applyFont="1" applyFill="1" applyBorder="1" applyAlignment="1">
      <alignment horizontal="center" vertical="center"/>
    </xf>
    <xf numFmtId="0" fontId="56" fillId="0" borderId="11" xfId="0" applyFont="1" applyFill="1" applyBorder="1" applyAlignment="1">
      <alignment horizontal="center" vertical="center"/>
    </xf>
    <xf numFmtId="0" fontId="33" fillId="0" borderId="14" xfId="0" applyFont="1" applyBorder="1" applyAlignment="1">
      <alignment horizontal="center" vertical="center"/>
    </xf>
    <xf numFmtId="0" fontId="33" fillId="0" borderId="14" xfId="0" applyFont="1" applyFill="1" applyBorder="1" applyAlignment="1">
      <alignment horizontal="center" vertical="center"/>
    </xf>
    <xf numFmtId="0" fontId="33" fillId="0" borderId="15" xfId="0" applyFont="1" applyBorder="1" applyAlignment="1">
      <alignment horizontal="center" vertical="center"/>
    </xf>
    <xf numFmtId="0" fontId="8" fillId="0" borderId="1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5" fillId="0" borderId="0" xfId="0" applyFont="1" applyAlignment="1"/>
    <xf numFmtId="0" fontId="68" fillId="0" borderId="0" xfId="0" applyFont="1" applyAlignment="1"/>
    <xf numFmtId="10" fontId="33" fillId="0" borderId="11" xfId="99" applyNumberFormat="1" applyFont="1" applyBorder="1" applyAlignment="1">
      <alignment horizontal="center" vertical="center"/>
    </xf>
    <xf numFmtId="2" fontId="33" fillId="0" borderId="12" xfId="99" applyNumberFormat="1" applyFont="1" applyBorder="1" applyAlignment="1">
      <alignment horizontal="center" vertical="center"/>
    </xf>
    <xf numFmtId="0" fontId="33" fillId="0" borderId="14" xfId="99" applyFont="1" applyBorder="1" applyAlignment="1">
      <alignment horizontal="center" vertical="center"/>
    </xf>
    <xf numFmtId="9" fontId="56" fillId="0" borderId="14" xfId="96" applyNumberFormat="1" applyFont="1" applyBorder="1" applyAlignment="1">
      <alignment horizontal="center" vertical="center" wrapText="1"/>
    </xf>
    <xf numFmtId="2" fontId="33" fillId="0" borderId="15" xfId="99" applyNumberFormat="1" applyFont="1" applyBorder="1" applyAlignment="1">
      <alignment horizontal="center" vertical="center"/>
    </xf>
    <xf numFmtId="0" fontId="56" fillId="26" borderId="14" xfId="99" applyFont="1" applyFill="1" applyBorder="1" applyAlignment="1">
      <alignment horizontal="center" vertical="center" wrapText="1"/>
    </xf>
    <xf numFmtId="0" fontId="9" fillId="0" borderId="13" xfId="99" applyFont="1" applyBorder="1" applyAlignment="1">
      <alignment horizontal="center" vertical="center"/>
    </xf>
    <xf numFmtId="0" fontId="9" fillId="0" borderId="14" xfId="99" applyFont="1" applyBorder="1" applyAlignment="1">
      <alignment horizontal="center" vertical="center"/>
    </xf>
    <xf numFmtId="10" fontId="33" fillId="0" borderId="14" xfId="99" applyNumberFormat="1" applyFont="1" applyBorder="1" applyAlignment="1">
      <alignment horizontal="center" vertical="center"/>
    </xf>
    <xf numFmtId="166" fontId="38" fillId="0" borderId="12" xfId="84" applyNumberFormat="1" applyFont="1" applyBorder="1" applyAlignment="1">
      <alignment horizontal="center" vertical="center"/>
    </xf>
    <xf numFmtId="2" fontId="38" fillId="0" borderId="12" xfId="84" applyNumberFormat="1" applyFont="1" applyBorder="1" applyAlignment="1">
      <alignment horizontal="center" vertical="center"/>
    </xf>
    <xf numFmtId="1" fontId="38" fillId="0" borderId="14" xfId="84" applyNumberFormat="1" applyFont="1" applyBorder="1" applyAlignment="1">
      <alignment horizontal="center" vertical="center"/>
    </xf>
    <xf numFmtId="2" fontId="38" fillId="0" borderId="15" xfId="84" applyNumberFormat="1" applyFont="1" applyBorder="1" applyAlignment="1">
      <alignment horizontal="center" vertical="center"/>
    </xf>
    <xf numFmtId="181" fontId="38" fillId="0" borderId="12" xfId="83" applyNumberFormat="1" applyFont="1" applyBorder="1" applyAlignment="1">
      <alignment horizontal="center" vertical="center"/>
    </xf>
    <xf numFmtId="2" fontId="38" fillId="0" borderId="12" xfId="83" applyNumberFormat="1" applyFont="1" applyBorder="1" applyAlignment="1">
      <alignment horizontal="center" vertical="center"/>
    </xf>
    <xf numFmtId="1" fontId="38" fillId="0" borderId="14" xfId="83" applyNumberFormat="1" applyFont="1" applyBorder="1" applyAlignment="1">
      <alignment horizontal="center" vertical="center"/>
    </xf>
    <xf numFmtId="2" fontId="38" fillId="0" borderId="15" xfId="83" applyNumberFormat="1" applyFont="1" applyBorder="1" applyAlignment="1">
      <alignment horizontal="center" vertical="center"/>
    </xf>
    <xf numFmtId="181" fontId="38" fillId="0" borderId="12" xfId="82" applyNumberFormat="1" applyFont="1" applyFill="1" applyBorder="1" applyAlignment="1">
      <alignment horizontal="center" vertical="center" wrapText="1"/>
    </xf>
    <xf numFmtId="181" fontId="38" fillId="26" borderId="12" xfId="83" applyNumberFormat="1" applyFont="1" applyFill="1" applyBorder="1" applyAlignment="1">
      <alignment horizontal="center" vertical="center"/>
    </xf>
    <xf numFmtId="2" fontId="38" fillId="26" borderId="12" xfId="83" applyNumberFormat="1" applyFont="1" applyFill="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2" fontId="38" fillId="0" borderId="12" xfId="0" applyNumberFormat="1" applyFont="1" applyBorder="1" applyAlignment="1">
      <alignment horizontal="center" vertical="center"/>
    </xf>
    <xf numFmtId="0" fontId="11" fillId="0" borderId="59" xfId="0" applyFont="1" applyBorder="1" applyAlignment="1">
      <alignment horizontal="center" vertical="center" wrapText="1"/>
    </xf>
    <xf numFmtId="0" fontId="11" fillId="0" borderId="60" xfId="0" applyFont="1" applyBorder="1" applyAlignment="1">
      <alignment horizontal="center" vertical="center" wrapText="1"/>
    </xf>
    <xf numFmtId="2" fontId="11" fillId="0" borderId="61" xfId="0" applyNumberFormat="1" applyFont="1" applyBorder="1" applyAlignment="1">
      <alignment horizontal="center" vertical="center" wrapText="1"/>
    </xf>
    <xf numFmtId="166" fontId="38" fillId="0" borderId="12" xfId="83" applyNumberFormat="1" applyFont="1" applyBorder="1" applyAlignment="1">
      <alignment horizontal="center" vertical="center"/>
    </xf>
    <xf numFmtId="166" fontId="38" fillId="0" borderId="12" xfId="83" applyNumberFormat="1" applyFont="1" applyFill="1" applyBorder="1" applyAlignment="1">
      <alignment horizontal="center" vertical="center"/>
    </xf>
    <xf numFmtId="0" fontId="1" fillId="0" borderId="0" xfId="413"/>
    <xf numFmtId="0" fontId="67" fillId="0" borderId="11" xfId="414" applyFont="1" applyFill="1" applyBorder="1" applyAlignment="1">
      <alignment horizontal="center" vertical="center" wrapText="1"/>
    </xf>
    <xf numFmtId="0" fontId="67" fillId="0" borderId="11" xfId="413" applyFont="1" applyBorder="1" applyAlignment="1">
      <alignment horizontal="center" vertical="center" wrapText="1"/>
    </xf>
    <xf numFmtId="0" fontId="67" fillId="0" borderId="11" xfId="414" applyFont="1" applyBorder="1" applyAlignment="1">
      <alignment horizontal="center" vertical="center" wrapText="1"/>
    </xf>
    <xf numFmtId="0" fontId="0" fillId="0" borderId="11" xfId="0" applyBorder="1" applyAlignment="1">
      <alignment horizontal="center" vertical="center" wrapText="1"/>
    </xf>
    <xf numFmtId="0" fontId="70" fillId="0" borderId="11" xfId="414" applyFont="1" applyFill="1" applyBorder="1" applyAlignment="1">
      <alignment horizontal="center" vertical="center" wrapText="1"/>
    </xf>
    <xf numFmtId="0" fontId="71" fillId="0" borderId="20" xfId="413" applyFont="1" applyBorder="1" applyAlignment="1">
      <alignment horizontal="center" vertical="center" wrapText="1"/>
    </xf>
    <xf numFmtId="0" fontId="71" fillId="0" borderId="11" xfId="413" applyFont="1" applyBorder="1" applyAlignment="1">
      <alignment horizontal="center" wrapText="1"/>
    </xf>
    <xf numFmtId="0" fontId="67" fillId="0" borderId="0" xfId="413" applyFont="1"/>
    <xf numFmtId="0" fontId="71" fillId="0" borderId="11" xfId="413" applyFont="1" applyBorder="1" applyAlignment="1">
      <alignment horizontal="center"/>
    </xf>
    <xf numFmtId="0" fontId="71" fillId="0" borderId="20" xfId="413" applyFont="1" applyFill="1" applyBorder="1" applyAlignment="1">
      <alignment horizontal="center" vertical="center" wrapText="1"/>
    </xf>
    <xf numFmtId="0" fontId="71" fillId="0" borderId="11" xfId="413" applyFont="1" applyFill="1" applyBorder="1" applyAlignment="1">
      <alignment horizontal="center" wrapText="1"/>
    </xf>
    <xf numFmtId="183" fontId="70" fillId="0" borderId="11" xfId="414" applyNumberFormat="1" applyFont="1" applyFill="1" applyBorder="1" applyAlignment="1">
      <alignment horizontal="center" vertical="center" wrapText="1"/>
    </xf>
    <xf numFmtId="0" fontId="70" fillId="47" borderId="11" xfId="415" applyFont="1" applyFill="1" applyBorder="1" applyAlignment="1">
      <alignment horizontal="center" vertical="center" wrapText="1"/>
    </xf>
    <xf numFmtId="14" fontId="70" fillId="47" borderId="11" xfId="415" applyNumberFormat="1" applyFont="1" applyFill="1" applyBorder="1" applyAlignment="1">
      <alignment horizontal="center" vertical="center" wrapText="1"/>
    </xf>
    <xf numFmtId="0" fontId="67" fillId="0" borderId="11" xfId="415" applyFont="1" applyFill="1" applyBorder="1" applyAlignment="1">
      <alignment horizontal="center" vertical="center" wrapText="1"/>
    </xf>
    <xf numFmtId="14" fontId="70" fillId="0" borderId="11" xfId="82" applyNumberFormat="1" applyFont="1" applyFill="1" applyBorder="1" applyAlignment="1">
      <alignment horizontal="center" vertical="center" wrapText="1"/>
    </xf>
    <xf numFmtId="0" fontId="70" fillId="0" borderId="11" xfId="417" applyFont="1" applyFill="1" applyBorder="1" applyAlignment="1">
      <alignment horizontal="center" vertical="center" wrapText="1"/>
    </xf>
    <xf numFmtId="0" fontId="67" fillId="0" borderId="11" xfId="417" applyFont="1" applyFill="1" applyBorder="1" applyAlignment="1">
      <alignment horizontal="center" vertical="center" wrapText="1"/>
    </xf>
    <xf numFmtId="0" fontId="70" fillId="0" borderId="11" xfId="416" applyFont="1" applyFill="1" applyBorder="1" applyAlignment="1">
      <alignment horizontal="center" vertical="center" wrapText="1"/>
    </xf>
    <xf numFmtId="0" fontId="67" fillId="0" borderId="11" xfId="413" applyFont="1" applyBorder="1" applyAlignment="1">
      <alignment horizontal="center" vertical="center"/>
    </xf>
    <xf numFmtId="1" fontId="27" fillId="26" borderId="0" xfId="83" applyNumberFormat="1" applyFont="1" applyFill="1" applyBorder="1"/>
    <xf numFmtId="166" fontId="27" fillId="26" borderId="0" xfId="83" applyNumberFormat="1" applyFont="1" applyFill="1" applyBorder="1" applyAlignment="1">
      <alignment horizontal="center" vertical="center"/>
    </xf>
    <xf numFmtId="166" fontId="6" fillId="0" borderId="0" xfId="83" applyNumberFormat="1" applyFont="1" applyBorder="1" applyAlignment="1">
      <alignment horizontal="center"/>
    </xf>
    <xf numFmtId="0" fontId="39" fillId="0" borderId="16"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62" fillId="0" borderId="23"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25" xfId="0" applyFont="1" applyBorder="1" applyAlignment="1">
      <alignment horizontal="center" vertical="center" wrapText="1"/>
    </xf>
    <xf numFmtId="0" fontId="71" fillId="0" borderId="19" xfId="413" applyFont="1" applyBorder="1" applyAlignment="1">
      <alignment horizontal="center" vertical="center" wrapText="1"/>
    </xf>
    <xf numFmtId="0" fontId="71" fillId="0" borderId="28" xfId="413" applyFont="1" applyBorder="1" applyAlignment="1">
      <alignment horizontal="center" vertical="center" wrapText="1"/>
    </xf>
    <xf numFmtId="0" fontId="71" fillId="0" borderId="37" xfId="413" applyFont="1" applyBorder="1" applyAlignment="1">
      <alignment horizontal="center" vertical="center" wrapText="1"/>
    </xf>
    <xf numFmtId="0" fontId="61" fillId="0" borderId="23"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25" xfId="0" applyFont="1" applyBorder="1" applyAlignment="1">
      <alignment horizontal="center" vertical="center" wrapText="1"/>
    </xf>
    <xf numFmtId="0" fontId="39" fillId="26" borderId="11" xfId="0" applyFont="1" applyFill="1" applyBorder="1" applyAlignment="1">
      <alignment horizontal="center" vertical="center" wrapText="1"/>
    </xf>
    <xf numFmtId="0" fontId="59" fillId="0" borderId="16"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12" xfId="0" applyFont="1" applyBorder="1" applyAlignment="1">
      <alignment horizontal="center" vertical="center" wrapText="1"/>
    </xf>
    <xf numFmtId="0" fontId="57" fillId="0" borderId="16"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1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21" xfId="0" applyFont="1" applyBorder="1" applyAlignment="1">
      <alignment horizontal="center" vertical="center" wrapText="1"/>
    </xf>
    <xf numFmtId="1" fontId="33" fillId="0" borderId="20" xfId="0" applyNumberFormat="1" applyFont="1" applyBorder="1" applyAlignment="1">
      <alignment horizontal="center" vertical="center" wrapText="1"/>
    </xf>
    <xf numFmtId="1" fontId="33" fillId="0" borderId="30" xfId="0" applyNumberFormat="1" applyFont="1" applyBorder="1" applyAlignment="1">
      <alignment horizontal="center" vertical="center" wrapText="1"/>
    </xf>
    <xf numFmtId="1" fontId="33" fillId="0" borderId="21" xfId="0" applyNumberFormat="1" applyFont="1" applyBorder="1" applyAlignment="1">
      <alignment horizontal="center" vertical="center" wrapText="1"/>
    </xf>
    <xf numFmtId="0" fontId="61" fillId="0" borderId="11" xfId="0" applyFont="1" applyBorder="1" applyAlignment="1">
      <alignment horizontal="center" vertical="center" wrapText="1"/>
    </xf>
    <xf numFmtId="0" fontId="57" fillId="0" borderId="11" xfId="0" applyFont="1" applyFill="1" applyBorder="1" applyAlignment="1">
      <alignment horizontal="center" vertical="center" wrapText="1"/>
    </xf>
    <xf numFmtId="0" fontId="33" fillId="0" borderId="20"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21" xfId="0" applyFont="1" applyFill="1" applyBorder="1" applyAlignment="1">
      <alignment horizontal="center" vertical="center"/>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29" xfId="0" applyFont="1" applyBorder="1" applyAlignment="1">
      <alignment horizontal="center" vertical="center" wrapText="1"/>
    </xf>
    <xf numFmtId="0" fontId="9" fillId="0" borderId="16" xfId="99" applyFont="1" applyBorder="1" applyAlignment="1">
      <alignment horizontal="center" vertical="center" wrapText="1"/>
    </xf>
    <xf numFmtId="0" fontId="9" fillId="0" borderId="11" xfId="99" applyFont="1" applyBorder="1" applyAlignment="1">
      <alignment horizontal="center" vertical="center" wrapText="1"/>
    </xf>
    <xf numFmtId="0" fontId="9" fillId="0" borderId="1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57" fillId="0" borderId="36"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16" xfId="99" applyFont="1" applyBorder="1" applyAlignment="1">
      <alignment horizontal="center" vertical="center" wrapText="1"/>
    </xf>
    <xf numFmtId="0" fontId="57" fillId="0" borderId="11" xfId="99" applyFont="1" applyBorder="1" applyAlignment="1">
      <alignment horizontal="center" vertical="center" wrapText="1"/>
    </xf>
    <xf numFmtId="0" fontId="57" fillId="0" borderId="37" xfId="99" applyFont="1" applyBorder="1" applyAlignment="1">
      <alignment horizontal="center" vertical="center" wrapText="1"/>
    </xf>
    <xf numFmtId="0" fontId="62" fillId="0" borderId="23" xfId="99" applyFont="1" applyBorder="1" applyAlignment="1">
      <alignment horizontal="center" vertical="center"/>
    </xf>
    <xf numFmtId="0" fontId="62" fillId="0" borderId="24" xfId="99" applyFont="1" applyBorder="1" applyAlignment="1">
      <alignment horizontal="center" vertical="center"/>
    </xf>
    <xf numFmtId="0" fontId="62" fillId="0" borderId="25" xfId="99" applyFont="1" applyBorder="1" applyAlignment="1">
      <alignment horizontal="center" vertical="center"/>
    </xf>
    <xf numFmtId="0" fontId="9" fillId="0" borderId="16" xfId="99" applyFont="1" applyBorder="1" applyAlignment="1">
      <alignment horizontal="center" vertical="center"/>
    </xf>
    <xf numFmtId="0" fontId="9" fillId="0" borderId="11" xfId="99" applyFont="1" applyBorder="1" applyAlignment="1">
      <alignment horizontal="center" vertical="center"/>
    </xf>
    <xf numFmtId="0" fontId="9" fillId="0" borderId="12" xfId="99" applyFont="1" applyBorder="1" applyAlignment="1">
      <alignment horizontal="center" vertical="center"/>
    </xf>
    <xf numFmtId="0" fontId="61" fillId="0" borderId="31" xfId="0" applyFont="1" applyBorder="1" applyAlignment="1">
      <alignment horizontal="center" vertical="center" wrapText="1"/>
    </xf>
    <xf numFmtId="0" fontId="61" fillId="0" borderId="32" xfId="0" applyFont="1" applyBorder="1" applyAlignment="1">
      <alignment horizontal="center" vertical="center" wrapText="1"/>
    </xf>
    <xf numFmtId="0" fontId="61" fillId="0" borderId="3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7" xfId="0" applyFont="1" applyBorder="1" applyAlignment="1">
      <alignment horizontal="center" vertical="center" wrapText="1"/>
    </xf>
    <xf numFmtId="0" fontId="12" fillId="0" borderId="18" xfId="83" applyNumberFormat="1" applyFont="1" applyBorder="1" applyAlignment="1">
      <alignment horizontal="center" vertical="center" wrapText="1"/>
    </xf>
    <xf numFmtId="0" fontId="12" fillId="0" borderId="0" xfId="83" applyNumberFormat="1" applyFont="1" applyBorder="1" applyAlignment="1">
      <alignment horizontal="center" vertical="center" wrapText="1"/>
    </xf>
    <xf numFmtId="0" fontId="12" fillId="0" borderId="17" xfId="83" applyNumberFormat="1" applyFont="1" applyBorder="1" applyAlignment="1">
      <alignment horizontal="center" vertical="center" wrapText="1"/>
    </xf>
    <xf numFmtId="0" fontId="11" fillId="0" borderId="34" xfId="83" applyFont="1" applyBorder="1" applyAlignment="1">
      <alignment horizontal="center" vertical="center" wrapText="1"/>
    </xf>
    <xf numFmtId="0" fontId="11" fillId="0" borderId="26" xfId="83" applyFont="1" applyBorder="1" applyAlignment="1">
      <alignment horizontal="center" vertical="center" wrapText="1"/>
    </xf>
    <xf numFmtId="0" fontId="11" fillId="0" borderId="35" xfId="83" applyFont="1" applyBorder="1" applyAlignment="1">
      <alignment horizontal="center" vertical="center" wrapText="1"/>
    </xf>
    <xf numFmtId="0" fontId="12" fillId="0" borderId="34" xfId="84" applyFont="1" applyBorder="1" applyAlignment="1">
      <alignment horizontal="center" vertical="center" wrapText="1"/>
    </xf>
    <xf numFmtId="0" fontId="12" fillId="0" borderId="26" xfId="84" applyFont="1" applyBorder="1" applyAlignment="1">
      <alignment horizontal="center" vertical="center" wrapText="1"/>
    </xf>
    <xf numFmtId="0" fontId="12" fillId="0" borderId="35" xfId="84" applyFont="1" applyBorder="1" applyAlignment="1">
      <alignment horizontal="center" vertical="center" wrapText="1"/>
    </xf>
    <xf numFmtId="0" fontId="36" fillId="0" borderId="18" xfId="84" applyFont="1" applyBorder="1" applyAlignment="1">
      <alignment horizontal="center"/>
    </xf>
    <xf numFmtId="0" fontId="36" fillId="0" borderId="0" xfId="84" applyFont="1" applyBorder="1" applyAlignment="1">
      <alignment horizontal="center"/>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7" xfId="0" applyFont="1" applyBorder="1" applyAlignment="1">
      <alignment horizontal="center" vertical="center" wrapText="1"/>
    </xf>
    <xf numFmtId="0" fontId="12" fillId="0" borderId="18" xfId="84" applyFont="1" applyBorder="1" applyAlignment="1">
      <alignment horizontal="center" vertical="center" wrapText="1"/>
    </xf>
    <xf numFmtId="0" fontId="12" fillId="0" borderId="0" xfId="84" applyFont="1" applyBorder="1" applyAlignment="1">
      <alignment horizontal="center" vertical="center" wrapText="1"/>
    </xf>
    <xf numFmtId="0" fontId="12" fillId="0" borderId="17" xfId="84" applyFont="1" applyBorder="1" applyAlignment="1">
      <alignment horizontal="center" vertical="center" wrapText="1"/>
    </xf>
    <xf numFmtId="0" fontId="36" fillId="0" borderId="18" xfId="83" applyFont="1" applyBorder="1" applyAlignment="1">
      <alignment horizontal="center"/>
    </xf>
    <xf numFmtId="0" fontId="36" fillId="0" borderId="0" xfId="83" applyFont="1" applyBorder="1" applyAlignment="1">
      <alignment horizontal="center"/>
    </xf>
    <xf numFmtId="0" fontId="12" fillId="0" borderId="34" xfId="83" applyFont="1" applyBorder="1" applyAlignment="1">
      <alignment horizontal="center" vertical="center" wrapText="1"/>
    </xf>
    <xf numFmtId="0" fontId="12" fillId="0" borderId="26" xfId="83" applyFont="1" applyBorder="1" applyAlignment="1">
      <alignment horizontal="center" vertical="center" wrapText="1"/>
    </xf>
    <xf numFmtId="0" fontId="12" fillId="0" borderId="35" xfId="83" applyFont="1" applyBorder="1" applyAlignment="1">
      <alignment horizontal="center" vertical="center" wrapText="1"/>
    </xf>
    <xf numFmtId="0" fontId="11" fillId="0" borderId="18" xfId="83" applyFont="1" applyBorder="1" applyAlignment="1">
      <alignment horizontal="center" vertical="center" wrapText="1"/>
    </xf>
    <xf numFmtId="0" fontId="11" fillId="0" borderId="0" xfId="83" applyFont="1" applyBorder="1" applyAlignment="1">
      <alignment horizontal="center" vertical="center" wrapText="1"/>
    </xf>
    <xf numFmtId="0" fontId="11" fillId="0" borderId="17" xfId="83" applyFont="1" applyBorder="1" applyAlignment="1">
      <alignment horizontal="center" vertical="center" wrapText="1"/>
    </xf>
    <xf numFmtId="0" fontId="39" fillId="0" borderId="18"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17" xfId="0" applyFont="1" applyBorder="1" applyAlignment="1">
      <alignment horizontal="center" vertical="center" wrapText="1"/>
    </xf>
    <xf numFmtId="0" fontId="12" fillId="0" borderId="57" xfId="83" applyFont="1" applyBorder="1" applyAlignment="1">
      <alignment horizontal="center" vertical="center" wrapText="1"/>
    </xf>
    <xf numFmtId="0" fontId="12" fillId="0" borderId="21" xfId="83" applyFont="1" applyBorder="1" applyAlignment="1">
      <alignment horizontal="center" vertical="center" wrapText="1"/>
    </xf>
    <xf numFmtId="0" fontId="12" fillId="0" borderId="22" xfId="83" applyFont="1" applyBorder="1" applyAlignment="1">
      <alignment horizontal="center" vertical="center" wrapText="1"/>
    </xf>
    <xf numFmtId="0" fontId="59" fillId="0" borderId="16" xfId="83" applyFont="1" applyBorder="1" applyAlignment="1">
      <alignment horizontal="center" vertical="center" wrapText="1"/>
    </xf>
    <xf numFmtId="0" fontId="59" fillId="0" borderId="11" xfId="83" applyFont="1" applyBorder="1" applyAlignment="1">
      <alignment horizontal="center" vertical="center" wrapText="1"/>
    </xf>
    <xf numFmtId="0" fontId="59" fillId="0" borderId="12" xfId="83" applyFont="1" applyBorder="1" applyAlignment="1">
      <alignment horizontal="center" vertical="center" wrapText="1"/>
    </xf>
    <xf numFmtId="0" fontId="58" fillId="0" borderId="23"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8" fillId="0" borderId="36"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39"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28" xfId="0" applyFont="1" applyFill="1" applyBorder="1" applyAlignment="1">
      <alignment horizontal="center" vertical="center" wrapText="1"/>
    </xf>
    <xf numFmtId="0" fontId="58" fillId="0" borderId="29"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9" fillId="0" borderId="53" xfId="0" applyFont="1" applyBorder="1" applyAlignment="1">
      <alignment horizontal="center" vertical="center" wrapText="1"/>
    </xf>
    <xf numFmtId="0" fontId="9" fillId="0" borderId="50"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2" xfId="0" applyFont="1" applyBorder="1" applyAlignment="1">
      <alignment horizontal="center" vertical="center" wrapText="1"/>
    </xf>
    <xf numFmtId="0" fontId="39" fillId="0" borderId="36"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39" xfId="0" applyFont="1" applyFill="1" applyBorder="1" applyAlignment="1">
      <alignment horizontal="center" vertical="center" wrapText="1"/>
    </xf>
    <xf numFmtId="0" fontId="63" fillId="0" borderId="11" xfId="259" applyFont="1" applyBorder="1" applyAlignment="1">
      <alignment horizontal="center" vertical="center" wrapText="1"/>
    </xf>
    <xf numFmtId="0" fontId="39" fillId="0" borderId="11" xfId="259" applyFont="1" applyBorder="1" applyAlignment="1">
      <alignment horizontal="center" vertical="center" wrapText="1"/>
    </xf>
    <xf numFmtId="0" fontId="39" fillId="0" borderId="11" xfId="259" applyFont="1" applyFill="1" applyBorder="1" applyAlignment="1">
      <alignment horizontal="center" vertical="center" wrapText="1"/>
    </xf>
    <xf numFmtId="0" fontId="8" fillId="0" borderId="11" xfId="259" applyFont="1" applyFill="1" applyBorder="1" applyAlignment="1">
      <alignment horizontal="center" vertical="center" wrapText="1"/>
    </xf>
    <xf numFmtId="0" fontId="6" fillId="0" borderId="11" xfId="259" applyFont="1" applyFill="1" applyBorder="1" applyAlignment="1">
      <alignment horizontal="center" vertical="top" wrapText="1"/>
    </xf>
    <xf numFmtId="0" fontId="6" fillId="0" borderId="11" xfId="259" applyFont="1" applyFill="1" applyBorder="1" applyAlignment="1">
      <alignment horizontal="left" vertical="center" wrapText="1"/>
    </xf>
    <xf numFmtId="0" fontId="8" fillId="0" borderId="20" xfId="259" applyFont="1" applyBorder="1" applyAlignment="1">
      <alignment horizontal="center" vertical="center" wrapText="1"/>
    </xf>
    <xf numFmtId="0" fontId="8" fillId="0" borderId="30" xfId="259" applyFont="1" applyBorder="1" applyAlignment="1">
      <alignment horizontal="center" vertical="center" wrapText="1"/>
    </xf>
    <xf numFmtId="0" fontId="8" fillId="0" borderId="21" xfId="259" applyFont="1" applyBorder="1" applyAlignment="1">
      <alignment horizontal="center" vertical="center" wrapText="1"/>
    </xf>
  </cellXfs>
  <cellStyles count="418">
    <cellStyle name="??                          " xfId="1"/>
    <cellStyle name="??                           1" xfId="262"/>
    <cellStyle name="??                           2" xfId="2"/>
    <cellStyle name="??                           3" xfId="3"/>
    <cellStyle name="??                          _SoP002 (2)" xfId="4"/>
    <cellStyle name="_Accident sop00-2" xfId="5"/>
    <cellStyle name="_Accident sop00-2 2" xfId="132"/>
    <cellStyle name="_Accident sop00-2 3" xfId="141"/>
    <cellStyle name="_Accident sop00-2 4" xfId="194"/>
    <cellStyle name="_Accident sop00-2 5" xfId="208"/>
    <cellStyle name="_Accident sop00-2 6" xfId="232"/>
    <cellStyle name="_Accident sop00-2 7" xfId="215"/>
    <cellStyle name="_Accident sop00-2 8" xfId="242"/>
    <cellStyle name="•W€_G7ATD" xfId="6"/>
    <cellStyle name="20% - Accent1" xfId="7" builtinId="30" customBuiltin="1"/>
    <cellStyle name="20% - Accent1 2" xfId="263"/>
    <cellStyle name="20% - Accent1 2 2" xfId="264"/>
    <cellStyle name="20% - Accent2" xfId="8" builtinId="34" customBuiltin="1"/>
    <cellStyle name="20% - Accent2 2" xfId="265"/>
    <cellStyle name="20% - Accent2 2 2" xfId="266"/>
    <cellStyle name="20% - Accent3" xfId="9" builtinId="38" customBuiltin="1"/>
    <cellStyle name="20% - Accent3 2" xfId="267"/>
    <cellStyle name="20% - Accent3 2 2" xfId="268"/>
    <cellStyle name="20% - Accent4" xfId="10" builtinId="42" customBuiltin="1"/>
    <cellStyle name="20% - Accent4 2" xfId="269"/>
    <cellStyle name="20% - Accent4 2 2" xfId="270"/>
    <cellStyle name="20% - Accent5" xfId="11" builtinId="46" customBuiltin="1"/>
    <cellStyle name="20% - Accent5 2" xfId="271"/>
    <cellStyle name="20% - Accent5 2 2" xfId="272"/>
    <cellStyle name="20% - Accent6" xfId="12" builtinId="50" customBuiltin="1"/>
    <cellStyle name="20% - Accent6 2" xfId="273"/>
    <cellStyle name="20% - Accent6 2 2" xfId="274"/>
    <cellStyle name="40% - Accent1" xfId="13" builtinId="31" customBuiltin="1"/>
    <cellStyle name="40% - Accent1 2" xfId="275"/>
    <cellStyle name="40% - Accent1 2 2" xfId="276"/>
    <cellStyle name="40% - Accent2" xfId="14" builtinId="35" customBuiltin="1"/>
    <cellStyle name="40% - Accent2 2" xfId="277"/>
    <cellStyle name="40% - Accent2 2 2" xfId="278"/>
    <cellStyle name="40% - Accent3" xfId="15" builtinId="39" customBuiltin="1"/>
    <cellStyle name="40% - Accent3 2" xfId="279"/>
    <cellStyle name="40% - Accent3 2 2" xfId="280"/>
    <cellStyle name="40% - Accent4" xfId="16" builtinId="43" customBuiltin="1"/>
    <cellStyle name="40% - Accent4 2" xfId="281"/>
    <cellStyle name="40% - Accent4 2 2" xfId="282"/>
    <cellStyle name="40% - Accent5" xfId="17" builtinId="47" customBuiltin="1"/>
    <cellStyle name="40% - Accent5 2" xfId="283"/>
    <cellStyle name="40% - Accent5 2 2" xfId="284"/>
    <cellStyle name="40% - Accent6" xfId="18" builtinId="51" customBuiltin="1"/>
    <cellStyle name="40% - Accent6 2" xfId="285"/>
    <cellStyle name="40% - Accent6 2 2" xfId="286"/>
    <cellStyle name="60% - Accent1" xfId="19" builtinId="32" customBuiltin="1"/>
    <cellStyle name="60% - Accent1 2" xfId="287"/>
    <cellStyle name="60% - Accent1 2 2" xfId="288"/>
    <cellStyle name="60% - Accent2" xfId="20" builtinId="36" customBuiltin="1"/>
    <cellStyle name="60% - Accent2 2" xfId="289"/>
    <cellStyle name="60% - Accent2 2 2" xfId="290"/>
    <cellStyle name="60% - Accent3" xfId="21" builtinId="40" customBuiltin="1"/>
    <cellStyle name="60% - Accent3 2" xfId="291"/>
    <cellStyle name="60% - Accent3 2 2" xfId="292"/>
    <cellStyle name="60% - Accent4" xfId="22" builtinId="44" customBuiltin="1"/>
    <cellStyle name="60% - Accent4 2" xfId="293"/>
    <cellStyle name="60% - Accent4 2 2" xfId="294"/>
    <cellStyle name="60% - Accent5" xfId="23" builtinId="48" customBuiltin="1"/>
    <cellStyle name="60% - Accent5 2" xfId="295"/>
    <cellStyle name="60% - Accent5 2 2" xfId="296"/>
    <cellStyle name="60% - Accent6" xfId="24" builtinId="52" customBuiltin="1"/>
    <cellStyle name="60% - Accent6 2" xfId="297"/>
    <cellStyle name="60% - Accent6 2 2" xfId="298"/>
    <cellStyle name="Accent1" xfId="25" builtinId="29" customBuiltin="1"/>
    <cellStyle name="Accent1 2" xfId="299"/>
    <cellStyle name="Accent1 2 2" xfId="300"/>
    <cellStyle name="Accent2" xfId="26" builtinId="33" customBuiltin="1"/>
    <cellStyle name="Accent2 2" xfId="301"/>
    <cellStyle name="Accent2 2 2" xfId="302"/>
    <cellStyle name="Accent3" xfId="27" builtinId="37" customBuiltin="1"/>
    <cellStyle name="Accent3 2" xfId="303"/>
    <cellStyle name="Accent3 2 2" xfId="304"/>
    <cellStyle name="Accent4" xfId="28" builtinId="41" customBuiltin="1"/>
    <cellStyle name="Accent4 2" xfId="305"/>
    <cellStyle name="Accent4 2 2" xfId="306"/>
    <cellStyle name="Accent5" xfId="29" builtinId="45" customBuiltin="1"/>
    <cellStyle name="Accent5 2" xfId="307"/>
    <cellStyle name="Accent5 2 2" xfId="308"/>
    <cellStyle name="Accent6" xfId="30" builtinId="49" customBuiltin="1"/>
    <cellStyle name="Accent6 2" xfId="309"/>
    <cellStyle name="Accent6 2 2" xfId="310"/>
    <cellStyle name="AeE­ [0]_INQUIRY ¿μ¾÷AßAø " xfId="31"/>
    <cellStyle name="AeE­_INQUIRY ¿μ¾÷AßAø " xfId="32"/>
    <cellStyle name="AÞ¸¶ [0]_INQUIRY ¿?¾÷AßAø " xfId="33"/>
    <cellStyle name="AÞ¸¶_INQUIRY ¿?¾÷AßAø " xfId="34"/>
    <cellStyle name="Bad" xfId="35" builtinId="27" customBuiltin="1"/>
    <cellStyle name="Bad 2" xfId="311"/>
    <cellStyle name="Bad 2 2" xfId="312"/>
    <cellStyle name="Black" xfId="36"/>
    <cellStyle name="Black 1" xfId="313"/>
    <cellStyle name="Black 2" xfId="314"/>
    <cellStyle name="Black_Accident 2009-10 Sabarmati Circle" xfId="315"/>
    <cellStyle name="Border" xfId="37"/>
    <cellStyle name="Border 1" xfId="316"/>
    <cellStyle name="Border 2" xfId="317"/>
    <cellStyle name="Border_Accident 2009-10 Sabarmati Circle" xfId="318"/>
    <cellStyle name="C?AØ_¿?¾÷CoE² " xfId="38"/>
    <cellStyle name="C￥AØ_¿μ¾÷CoE² " xfId="39"/>
    <cellStyle name="Calculation" xfId="40" builtinId="22" customBuiltin="1"/>
    <cellStyle name="Calculation 2" xfId="319"/>
    <cellStyle name="Calculation 2 2" xfId="320"/>
    <cellStyle name="Check Cell" xfId="41" builtinId="23" customBuiltin="1"/>
    <cellStyle name="Check Cell 2" xfId="321"/>
    <cellStyle name="Check Cell 2 2" xfId="322"/>
    <cellStyle name="Comma0" xfId="42"/>
    <cellStyle name="Comma0 1" xfId="323"/>
    <cellStyle name="Comma0 10" xfId="246"/>
    <cellStyle name="Comma0 2" xfId="43"/>
    <cellStyle name="Comma0 3" xfId="44"/>
    <cellStyle name="Comma0 4" xfId="135"/>
    <cellStyle name="Comma0 5" xfId="177"/>
    <cellStyle name="Comma0 6" xfId="201"/>
    <cellStyle name="Comma0 7" xfId="216"/>
    <cellStyle name="Comma0 8" xfId="230"/>
    <cellStyle name="Comma0 9" xfId="233"/>
    <cellStyle name="Comma0_Accident 2009-10 Sabarmati Circle" xfId="324"/>
    <cellStyle name="Currency 2" xfId="325"/>
    <cellStyle name="Currency0" xfId="45"/>
    <cellStyle name="Currency0 1" xfId="326"/>
    <cellStyle name="Currency0 10" xfId="241"/>
    <cellStyle name="Currency0 2" xfId="46"/>
    <cellStyle name="Currency0 3" xfId="47"/>
    <cellStyle name="Currency0 4" xfId="136"/>
    <cellStyle name="Currency0 5" xfId="178"/>
    <cellStyle name="Currency0 6" xfId="199"/>
    <cellStyle name="Currency0 7" xfId="213"/>
    <cellStyle name="Currency0 8" xfId="220"/>
    <cellStyle name="Currency0 9" xfId="234"/>
    <cellStyle name="Currency0_Accident 2009-10 Sabarmati Circle" xfId="327"/>
    <cellStyle name="Date" xfId="48"/>
    <cellStyle name="Date 1" xfId="328"/>
    <cellStyle name="Date 10" xfId="248"/>
    <cellStyle name="Date 2" xfId="49"/>
    <cellStyle name="Date 3" xfId="50"/>
    <cellStyle name="Date 4" xfId="137"/>
    <cellStyle name="Date 5" xfId="179"/>
    <cellStyle name="Date 6" xfId="200"/>
    <cellStyle name="Date 7" xfId="214"/>
    <cellStyle name="Date 8" xfId="207"/>
    <cellStyle name="Date 9" xfId="224"/>
    <cellStyle name="Date_Accident 2009-10 Sabarmati Circle" xfId="329"/>
    <cellStyle name="Dezimal [0]_laroux" xfId="51"/>
    <cellStyle name="Dezimal_laroux" xfId="52"/>
    <cellStyle name="Euro" xfId="53"/>
    <cellStyle name="Euro 1" xfId="330"/>
    <cellStyle name="Euro 10" xfId="235"/>
    <cellStyle name="Euro 2" xfId="54"/>
    <cellStyle name="Euro 3" xfId="55"/>
    <cellStyle name="Euro 4" xfId="138"/>
    <cellStyle name="Euro 5" xfId="180"/>
    <cellStyle name="Euro 6" xfId="196"/>
    <cellStyle name="Euro 7" xfId="210"/>
    <cellStyle name="Euro 8" xfId="231"/>
    <cellStyle name="Euro 9" xfId="228"/>
    <cellStyle name="Euro_Accident 2009-10 Sabarmati Circle" xfId="331"/>
    <cellStyle name="Explanatory Text" xfId="56" builtinId="53" customBuiltin="1"/>
    <cellStyle name="Explanatory Text 2" xfId="332"/>
    <cellStyle name="Fixed" xfId="57"/>
    <cellStyle name="Fixed 1" xfId="333"/>
    <cellStyle name="Fixed 10" xfId="221"/>
    <cellStyle name="Fixed 2" xfId="58"/>
    <cellStyle name="Fixed 3" xfId="59"/>
    <cellStyle name="Fixed 4" xfId="139"/>
    <cellStyle name="Fixed 5" xfId="181"/>
    <cellStyle name="Fixed 6" xfId="203"/>
    <cellStyle name="Fixed 7" xfId="218"/>
    <cellStyle name="Fixed 8" xfId="226"/>
    <cellStyle name="Fixed 9" xfId="222"/>
    <cellStyle name="Fixed_Accident 2009-10 Sabarmati Circle" xfId="334"/>
    <cellStyle name="Good" xfId="60" builtinId="26" customBuiltin="1"/>
    <cellStyle name="Good 2" xfId="335"/>
    <cellStyle name="Good 2 2" xfId="336"/>
    <cellStyle name="Grey" xfId="61"/>
    <cellStyle name="Grey 1" xfId="337"/>
    <cellStyle name="Grey 2" xfId="62"/>
    <cellStyle name="Grey 3" xfId="63"/>
    <cellStyle name="Grey_SoP002 (2)" xfId="64"/>
    <cellStyle name="Heading 1" xfId="65" builtinId="16" customBuiltin="1"/>
    <cellStyle name="Heading 1 1" xfId="338"/>
    <cellStyle name="Heading 1 2" xfId="339"/>
    <cellStyle name="Heading 1 3" xfId="340"/>
    <cellStyle name="Heading 1 3 2" xfId="341"/>
    <cellStyle name="Heading 2" xfId="66" builtinId="17" customBuiltin="1"/>
    <cellStyle name="Heading 2 1" xfId="342"/>
    <cellStyle name="Heading 2 2" xfId="343"/>
    <cellStyle name="Heading 2 3" xfId="344"/>
    <cellStyle name="Heading 2 3 2" xfId="345"/>
    <cellStyle name="Heading 3" xfId="67" builtinId="18" customBuiltin="1"/>
    <cellStyle name="Heading 3 2" xfId="346"/>
    <cellStyle name="Heading 4" xfId="68" builtinId="19" customBuiltin="1"/>
    <cellStyle name="Heading 4 2" xfId="347"/>
    <cellStyle name="Input" xfId="69" builtinId="20" customBuiltin="1"/>
    <cellStyle name="Input [yellow]" xfId="70"/>
    <cellStyle name="Input [yellow] 1" xfId="348"/>
    <cellStyle name="Input [yellow] 2" xfId="71"/>
    <cellStyle name="Input [yellow] 3" xfId="72"/>
    <cellStyle name="Input [yellow]_SoP002 (2)" xfId="73"/>
    <cellStyle name="Input 10" xfId="349"/>
    <cellStyle name="Input 11" xfId="350"/>
    <cellStyle name="Input 12" xfId="351"/>
    <cellStyle name="Input 2" xfId="352"/>
    <cellStyle name="Input 2 2" xfId="353"/>
    <cellStyle name="Input 3" xfId="354"/>
    <cellStyle name="Input 4" xfId="355"/>
    <cellStyle name="Input 5" xfId="356"/>
    <cellStyle name="Input 6" xfId="357"/>
    <cellStyle name="Input 7" xfId="358"/>
    <cellStyle name="Input 8" xfId="359"/>
    <cellStyle name="Input 9" xfId="360"/>
    <cellStyle name="Linked Cell" xfId="74" builtinId="24" customBuiltin="1"/>
    <cellStyle name="Linked Cell 2" xfId="361"/>
    <cellStyle name="Milliers [0]_laroux" xfId="75"/>
    <cellStyle name="Milliers_laroux" xfId="76"/>
    <cellStyle name="Neutral" xfId="77" builtinId="28" customBuiltin="1"/>
    <cellStyle name="Neutral 2" xfId="362"/>
    <cellStyle name="Neutral 2 2" xfId="363"/>
    <cellStyle name="Non défini" xfId="78"/>
    <cellStyle name="Non défini 1" xfId="364"/>
    <cellStyle name="Non défini 2" xfId="365"/>
    <cellStyle name="Non défini_Accident 2009-10 Sabarmati Circle" xfId="366"/>
    <cellStyle name="Normal" xfId="0" builtinId="0"/>
    <cellStyle name="Normal - Style1" xfId="79"/>
    <cellStyle name="Normal - Style1 1" xfId="367"/>
    <cellStyle name="Normal - Style1 10" xfId="225"/>
    <cellStyle name="Normal - Style1 2" xfId="80"/>
    <cellStyle name="Normal - Style1 3" xfId="81"/>
    <cellStyle name="Normal - Style1 4" xfId="142"/>
    <cellStyle name="Normal - Style1 5" xfId="184"/>
    <cellStyle name="Normal - Style1 6" xfId="198"/>
    <cellStyle name="Normal - Style1 7" xfId="212"/>
    <cellStyle name="Normal - Style1 8" xfId="223"/>
    <cellStyle name="Normal - Style1 9" xfId="187"/>
    <cellStyle name="Normal - Style1_Accident 2009-10 Sabarmati Circle" xfId="368"/>
    <cellStyle name="Normal 10" xfId="260"/>
    <cellStyle name="Normal 10 2" xfId="256"/>
    <cellStyle name="Normal 100" xfId="369"/>
    <cellStyle name="Normal 100 2" xfId="370"/>
    <cellStyle name="Normal 103" xfId="414"/>
    <cellStyle name="Normal 11" xfId="371"/>
    <cellStyle name="Normal 11 2" xfId="253"/>
    <cellStyle name="Normal 12" xfId="372"/>
    <cellStyle name="Normal 13" xfId="373"/>
    <cellStyle name="Normal 13 2" xfId="411"/>
    <cellStyle name="Normal 14" xfId="239"/>
    <cellStyle name="Normal 15" xfId="236"/>
    <cellStyle name="Normal 16" xfId="374"/>
    <cellStyle name="Normal 17" xfId="375"/>
    <cellStyle name="Normal 18" xfId="261"/>
    <cellStyle name="Normal 19" xfId="376"/>
    <cellStyle name="Normal 2" xfId="82"/>
    <cellStyle name="Normal 2 10" xfId="237"/>
    <cellStyle name="Normal 2 2" xfId="83"/>
    <cellStyle name="Normal 2 2 10" xfId="134"/>
    <cellStyle name="Normal 2 2 11" xfId="229"/>
    <cellStyle name="Normal 2 2 12" xfId="240"/>
    <cellStyle name="Normal 2 2 13" xfId="247"/>
    <cellStyle name="Normal 2 2 2" xfId="126"/>
    <cellStyle name="Normal 2 2 2 2" xfId="143"/>
    <cellStyle name="Normal 2 2 2 3" xfId="185"/>
    <cellStyle name="Normal 2 2 2 4" xfId="151"/>
    <cellStyle name="Normal 2 2 2 5" xfId="193"/>
    <cellStyle name="Normal 2 2 3" xfId="163"/>
    <cellStyle name="Normal 2 2 4" xfId="159"/>
    <cellStyle name="Normal 2 2 5" xfId="166"/>
    <cellStyle name="Normal 2 2 6" xfId="157"/>
    <cellStyle name="Normal 2 2 7" xfId="171"/>
    <cellStyle name="Normal 2 2 8" xfId="149"/>
    <cellStyle name="Normal 2 2 9" xfId="191"/>
    <cellStyle name="Normal 2 3" xfId="84"/>
    <cellStyle name="Normal 2 3 10" xfId="219"/>
    <cellStyle name="Normal 2 3 2" xfId="130"/>
    <cellStyle name="Normal 2 3 2 2" xfId="144"/>
    <cellStyle name="Normal 2 3 2 3" xfId="186"/>
    <cellStyle name="Normal 2 3 2 4" xfId="183"/>
    <cellStyle name="Normal 2 3 2 5" xfId="202"/>
    <cellStyle name="Normal 2 3 3" xfId="164"/>
    <cellStyle name="Normal 2 3 4" xfId="158"/>
    <cellStyle name="Normal 2 3 5" xfId="167"/>
    <cellStyle name="Normal 2 3 6" xfId="156"/>
    <cellStyle name="Normal 2 3 7" xfId="172"/>
    <cellStyle name="Normal 2 3 8" xfId="162"/>
    <cellStyle name="Normal 2 3 9" xfId="204"/>
    <cellStyle name="Normal 2 4" xfId="85"/>
    <cellStyle name="Normal 2 5" xfId="86"/>
    <cellStyle name="Normal 2 5 2" xfId="255"/>
    <cellStyle name="Normal 2 6" xfId="160"/>
    <cellStyle name="Normal 2 6 2" xfId="254"/>
    <cellStyle name="Normal 2 7" xfId="165"/>
    <cellStyle name="Normal 2 8" xfId="161"/>
    <cellStyle name="Normal 2 9" xfId="170"/>
    <cellStyle name="Normal 2 9 2" xfId="238"/>
    <cellStyle name="Normal 2 9 3" xfId="249"/>
    <cellStyle name="Normal 20" xfId="377"/>
    <cellStyle name="Normal 21" xfId="378"/>
    <cellStyle name="Normal 22" xfId="379"/>
    <cellStyle name="Normal 23" xfId="380"/>
    <cellStyle name="Normal 24" xfId="258"/>
    <cellStyle name="Normal 25" xfId="381"/>
    <cellStyle name="Normal 26" xfId="382"/>
    <cellStyle name="Normal 27" xfId="383"/>
    <cellStyle name="Normal 28" xfId="384"/>
    <cellStyle name="Normal 29" xfId="385"/>
    <cellStyle name="Normal 3" xfId="87"/>
    <cellStyle name="Normal 3 2" xfId="88"/>
    <cellStyle name="Normal 3 3" xfId="89"/>
    <cellStyle name="Normal 3 4" xfId="259"/>
    <cellStyle name="Normal 3_SoP002 (2)" xfId="90"/>
    <cellStyle name="Normal 30" xfId="386"/>
    <cellStyle name="Normal 31" xfId="412"/>
    <cellStyle name="Normal 31 2" xfId="413"/>
    <cellStyle name="Normal 34" xfId="387"/>
    <cellStyle name="Normal 4" xfId="91"/>
    <cellStyle name="Normal 4 2" xfId="388"/>
    <cellStyle name="Normal 47" xfId="415"/>
    <cellStyle name="Normal 5" xfId="92"/>
    <cellStyle name="Normal 5 2" xfId="93"/>
    <cellStyle name="Normal 5 3" xfId="94"/>
    <cellStyle name="Normal 5_SoP002 (2)" xfId="95"/>
    <cellStyle name="Normal 6" xfId="96"/>
    <cellStyle name="Normal 6 10" xfId="209"/>
    <cellStyle name="Normal 6 2" xfId="129"/>
    <cellStyle name="Normal 6 2 2" xfId="145"/>
    <cellStyle name="Normal 6 2 3" xfId="188"/>
    <cellStyle name="Normal 6 2 4" xfId="182"/>
    <cellStyle name="Normal 6 2 5" xfId="197"/>
    <cellStyle name="Normal 6 3" xfId="168"/>
    <cellStyle name="Normal 6 4" xfId="155"/>
    <cellStyle name="Normal 6 5" xfId="173"/>
    <cellStyle name="Normal 6 6" xfId="153"/>
    <cellStyle name="Normal 6 7" xfId="175"/>
    <cellStyle name="Normal 6 8" xfId="127"/>
    <cellStyle name="Normal 6 9" xfId="195"/>
    <cellStyle name="Normal 7" xfId="97"/>
    <cellStyle name="Normal 7 2" xfId="146"/>
    <cellStyle name="Normal 7 3" xfId="169"/>
    <cellStyle name="Normal 7 4" xfId="154"/>
    <cellStyle name="Normal 7 5" xfId="174"/>
    <cellStyle name="Normal 7 6" xfId="152"/>
    <cellStyle name="Normal 7 7" xfId="176"/>
    <cellStyle name="Normal 8" xfId="98"/>
    <cellStyle name="Normal 8 2" xfId="147"/>
    <cellStyle name="Normal 8 3" xfId="189"/>
    <cellStyle name="Normal 8 4" xfId="131"/>
    <cellStyle name="Normal 8 5" xfId="205"/>
    <cellStyle name="Normal 8 6" xfId="227"/>
    <cellStyle name="Normal 8 7" xfId="243"/>
    <cellStyle name="Normal 8 8" xfId="250"/>
    <cellStyle name="Normal 9" xfId="257"/>
    <cellStyle name="Normal 9 2" xfId="389"/>
    <cellStyle name="Normal 94" xfId="390"/>
    <cellStyle name="Normal 94 2" xfId="391"/>
    <cellStyle name="Normal 96" xfId="392"/>
    <cellStyle name="Normal 96 2" xfId="393"/>
    <cellStyle name="Normal_Accident  Format HOD" xfId="417"/>
    <cellStyle name="Normal_Accident  Format HOD 3" xfId="416"/>
    <cellStyle name="Normal_Reported SOPGERCHMTCOQTR4 2011-12" xfId="99"/>
    <cellStyle name="Normal_UGVCL-3" xfId="100"/>
    <cellStyle name="Note" xfId="101" builtinId="10" customBuiltin="1"/>
    <cellStyle name="Note 2" xfId="394"/>
    <cellStyle name="Note 2 2" xfId="395"/>
    <cellStyle name="Output" xfId="102" builtinId="21" customBuiltin="1"/>
    <cellStyle name="Output 2" xfId="396"/>
    <cellStyle name="Output 2 2" xfId="397"/>
    <cellStyle name="Percent [2]" xfId="103"/>
    <cellStyle name="Percent [2] 1" xfId="398"/>
    <cellStyle name="Percent [2] 10" xfId="251"/>
    <cellStyle name="Percent [2] 2" xfId="104"/>
    <cellStyle name="Percent [2] 3" xfId="105"/>
    <cellStyle name="Percent [2] 4" xfId="148"/>
    <cellStyle name="Percent [2] 5" xfId="190"/>
    <cellStyle name="Percent [2] 6" xfId="133"/>
    <cellStyle name="Percent [2] 7" xfId="128"/>
    <cellStyle name="Percent [2] 8" xfId="217"/>
    <cellStyle name="Percent [2] 9" xfId="244"/>
    <cellStyle name="Percent [2]_Accident 2009-10 Sabarmati Circle" xfId="399"/>
    <cellStyle name="Red" xfId="106"/>
    <cellStyle name="Red 1" xfId="400"/>
    <cellStyle name="Red 2" xfId="401"/>
    <cellStyle name="Red_Accident 2009-10 Sabarmati Circle" xfId="402"/>
    <cellStyle name="Style 1" xfId="107"/>
    <cellStyle name="Style 1 10" xfId="252"/>
    <cellStyle name="Style 1 2" xfId="108"/>
    <cellStyle name="Style 1 3" xfId="109"/>
    <cellStyle name="Style 1 4" xfId="150"/>
    <cellStyle name="Style 1 5" xfId="192"/>
    <cellStyle name="Style 1 6" xfId="140"/>
    <cellStyle name="Style 1 7" xfId="206"/>
    <cellStyle name="Style 1 8" xfId="211"/>
    <cellStyle name="Style 1 9" xfId="245"/>
    <cellStyle name="Title" xfId="110" builtinId="15" customBuiltin="1"/>
    <cellStyle name="Title 2" xfId="403"/>
    <cellStyle name="Total" xfId="111" builtinId="25" customBuiltin="1"/>
    <cellStyle name="Total 1" xfId="404"/>
    <cellStyle name="Total 2" xfId="405"/>
    <cellStyle name="Total 3" xfId="406"/>
    <cellStyle name="Total 4" xfId="407"/>
    <cellStyle name="Total 4 2" xfId="408"/>
    <cellStyle name="Total 5" xfId="409"/>
    <cellStyle name="Währung [0]_RESULTS" xfId="112"/>
    <cellStyle name="Währung_RESULTS" xfId="113"/>
    <cellStyle name="Warning Text" xfId="114" builtinId="11" customBuiltin="1"/>
    <cellStyle name="Warning Text 2" xfId="410"/>
    <cellStyle name="똿뗦먛귟 [0.00]_PRODUCT DETAIL Q1" xfId="115"/>
    <cellStyle name="똿뗦먛귟_PRODUCT DETAIL Q1" xfId="116"/>
    <cellStyle name="믅됞 [0.00]_PRODUCT DETAIL Q1" xfId="117"/>
    <cellStyle name="믅됞_PRODUCT DETAIL Q1" xfId="118"/>
    <cellStyle name="백분율_HOBONG" xfId="119"/>
    <cellStyle name="뷭?_BOOKSHIP" xfId="120"/>
    <cellStyle name="콤마 [0]_1202" xfId="121"/>
    <cellStyle name="콤마_1202" xfId="122"/>
    <cellStyle name="통화 [0]_1202" xfId="123"/>
    <cellStyle name="통화_1202" xfId="124"/>
    <cellStyle name="표준_(정보부문)월별인원계획" xfId="12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comp1\RRS\WINDOWS\Desktop\REMIS1\RE_Dec_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ech1\C\MIS\April-05\MPZPJAN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c\GANESHA\GANESHA1\MIS2\GEB_Anand\SHP_TD_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mp1\C\GEB_Anand\SHP_TD_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ech1\C\MIS\April-05\Mpzp12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c\GANESHA\GANESHA1\MIS2\GEB_Anand\ST\st\s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omp1\C\GEB_Anand\ST\st\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LPPOCT"/>
      <sheetName val="CPR000(1)"/>
      <sheetName val="CPR0001 (2)"/>
      <sheetName val="CPR0001 (3)"/>
      <sheetName val="CPR0001(4)"/>
      <sheetName val="cpr0001(5)"/>
      <sheetName val="cpr0001(6)"/>
      <sheetName val="CPR0001(7)"/>
      <sheetName val="Scarcity"/>
      <sheetName val="S_NOPQR"/>
      <sheetName val="S_Tatkal"/>
      <sheetName val="Current"/>
      <sheetName val="Mat_utilisation_F"/>
      <sheetName val="Mat_utilisation"/>
      <sheetName val="Mat_Requirement"/>
      <sheetName val="Workinvolved pp"/>
      <sheetName val="Workinvolved WC"/>
      <sheetName val="Work involved WCdec"/>
      <sheetName val="DT PP DATA"/>
      <sheetName val="CED I (2)"/>
      <sheetName val="TLPROF1"/>
      <sheetName val="TLPP"/>
      <sheetName val="TLDLY"/>
      <sheetName val="TATE0001"/>
      <sheetName val="SPAE0001"/>
      <sheetName val="SCP0001"/>
      <sheetName val="SCP9900 (2)"/>
      <sheetName val="RSO0001"/>
      <sheetName val="REC0001"/>
      <sheetName val="OTHE0001"/>
      <sheetName val="MPR-SCHE"/>
      <sheetName val="A"/>
      <sheetName val="DPPR"/>
      <sheetName val="N-OFNOPQR"/>
      <sheetName val="DPPN"/>
      <sheetName val="DPPO"/>
      <sheetName val="DPPP"/>
      <sheetName val="DPPQ"/>
      <sheetName val="R_blank"/>
      <sheetName val="DPP9900"/>
      <sheetName val="PPExp0001"/>
      <sheetName val="Petapara0001"/>
      <sheetName val="DARK0001"/>
      <sheetName val="Jivandhara"/>
      <sheetName val="DABC0001"/>
      <sheetName val="CPR0300"/>
      <sheetName val="ACHATE01"/>
      <sheetName val="SCP0001NOV SRT"/>
      <sheetName val="Work involved WC"/>
      <sheetName val="mpmla wise pp0001"/>
      <sheetName val="zpF0001"/>
      <sheetName val="mpmla wise pp01_02"/>
      <sheetName val="shp_T_D_drive"/>
      <sheetName val="Sheet3"/>
      <sheetName val="Sheet1"/>
      <sheetName val="2.7.2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shp_T&amp;D_drive"/>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cell>
          <cell r="H43">
            <v>0</v>
          </cell>
          <cell r="I43">
            <v>0</v>
          </cell>
          <cell r="L43">
            <v>2</v>
          </cell>
          <cell r="M43">
            <v>0</v>
          </cell>
          <cell r="N43">
            <v>2</v>
          </cell>
          <cell r="O43" t="str">
            <v>A</v>
          </cell>
          <cell r="P43">
            <v>0</v>
          </cell>
          <cell r="Q43">
            <v>0</v>
          </cell>
          <cell r="T43">
            <v>0</v>
          </cell>
          <cell r="U43">
            <v>0</v>
          </cell>
          <cell r="Z43">
            <v>2730</v>
          </cell>
          <cell r="AA43">
            <v>0</v>
          </cell>
          <cell r="AB43" t="str">
            <v/>
          </cell>
          <cell r="AC43">
            <v>0</v>
          </cell>
          <cell r="AD43">
            <v>1365</v>
          </cell>
          <cell r="AE43" t="str">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cell>
          <cell r="H58">
            <v>20</v>
          </cell>
          <cell r="I58">
            <v>0</v>
          </cell>
          <cell r="L58">
            <v>6</v>
          </cell>
          <cell r="M58">
            <v>0</v>
          </cell>
          <cell r="N58">
            <v>6</v>
          </cell>
          <cell r="O58" t="str">
            <v>A</v>
          </cell>
          <cell r="P58">
            <v>0</v>
          </cell>
          <cell r="Q58">
            <v>0</v>
          </cell>
          <cell r="R58" t="str">
            <v/>
          </cell>
          <cell r="T58">
            <v>0</v>
          </cell>
          <cell r="U58">
            <v>0</v>
          </cell>
          <cell r="Z58">
            <v>8190</v>
          </cell>
          <cell r="AA58">
            <v>0</v>
          </cell>
          <cell r="AB58" t="str">
            <v/>
          </cell>
          <cell r="AC58">
            <v>0</v>
          </cell>
          <cell r="AD58">
            <v>1365</v>
          </cell>
          <cell r="AE58" t="str">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cell>
          <cell r="H67">
            <v>60</v>
          </cell>
          <cell r="I67">
            <v>0</v>
          </cell>
          <cell r="L67">
            <v>4</v>
          </cell>
          <cell r="M67">
            <v>0</v>
          </cell>
          <cell r="N67">
            <v>4</v>
          </cell>
          <cell r="O67" t="str">
            <v>A</v>
          </cell>
          <cell r="P67">
            <v>0</v>
          </cell>
          <cell r="Q67">
            <v>0</v>
          </cell>
          <cell r="R67" t="str">
            <v/>
          </cell>
          <cell r="T67">
            <v>0</v>
          </cell>
          <cell r="U67">
            <v>0</v>
          </cell>
          <cell r="Z67">
            <v>5460</v>
          </cell>
          <cell r="AA67">
            <v>0</v>
          </cell>
          <cell r="AB67" t="str">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p_T_D_drive"/>
      <sheetName val="mpmla wise pp01_02"/>
      <sheetName val="mpmla wise pp0001"/>
      <sheetName val="zpF0001"/>
      <sheetName val="Recovered_Sheet5"/>
      <sheetName val="LMAIN"/>
      <sheetName val="TLPPOCT"/>
      <sheetName val="mpmla wise pp02_03"/>
      <sheetName val="SuvP_Ltg_Catwise"/>
      <sheetName val="PP_Ltg_Catwise"/>
      <sheetName val="SuvP_Ind_Catwise "/>
      <sheetName val="PP_Ind_Catwise "/>
      <sheetName val="CDSteelMaster"/>
      <sheetName val="MTHWISE FAIL"/>
      <sheetName val="PASTE"/>
      <sheetName val="REF"/>
      <sheetName val="ATCFMPAPR-16 (mod)"/>
      <sheetName val="ATCFMPMAY-15 (mod)"/>
      <sheetName val="ATCFMPMAY-16 (mod)"/>
      <sheetName val="SDN-Catwise  (MOD) "/>
      <sheetName val="SDN-Catwise  (MOD)HTADV.BILLING"/>
      <sheetName val="ZP01_02SPILL_TALWISE"/>
      <sheetName val="PRO_39_C"/>
      <sheetName val="HTVR CO_"/>
      <sheetName val="SHP_TD_00"/>
      <sheetName val="T_D COMP"/>
      <sheetName val="Sheet2"/>
      <sheetName val="Book1"/>
      <sheetName val="FDR M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T_D_drive"/>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eet1"/>
      <sheetName val="00 to03"/>
      <sheetName val="Sheet3"/>
      <sheetName val="XL4Test5"/>
      <sheetName val="mpmla wise pp0001"/>
      <sheetName val="zpF0001"/>
      <sheetName val="TLPPOCT"/>
      <sheetName val="mpmla wise pp01_0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p_T&amp;D_drive"/>
      <sheetName val="shp_T_D_drive"/>
      <sheetName val="mpmla wise pp0001"/>
      <sheetName val="zpF0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p_T_D_drive"/>
      <sheetName val="FDR MST"/>
      <sheetName val="PASTE"/>
      <sheetName val="zpF0001"/>
      <sheetName val="ACN_PLN  _2_"/>
      <sheetName val="mpmla wise pp01_02"/>
      <sheetName val="ZP AMR"/>
      <sheetName val="MTHWISE FAIL"/>
      <sheetName val="REF"/>
      <sheetName val="MASTER"/>
      <sheetName val="mpmla wise pp0001"/>
      <sheetName val="REL_CONN_13 "/>
      <sheetName val="LMAIN"/>
      <sheetName val="T_D COMP"/>
      <sheetName val="June_07"/>
      <sheetName val="July_07"/>
      <sheetName val="Aug_07"/>
      <sheetName val="SuvP_Ltg_Catwise"/>
      <sheetName val="PP_Ltg_Catwise"/>
      <sheetName val="SuvP_Ind_Catwise "/>
      <sheetName val="PP_Ind_Catwise "/>
      <sheetName val="Sheet3"/>
      <sheetName val="Form-B"/>
      <sheetName val="Name of Lines"/>
      <sheetName val="Master_Data"/>
      <sheetName val="DATA"/>
      <sheetName val="117"/>
      <sheetName val="Recovered_Sheet5"/>
      <sheetName val="PRO_39_C"/>
      <sheetName val="AG UN METER"/>
      <sheetName val="MLA ZP"/>
      <sheetName val="Sheet7"/>
      <sheetName val="PM_testing"/>
      <sheetName val="ACN_PLN  (2)"/>
      <sheetName val="Jotana"/>
      <sheetName val="Ag LF"/>
      <sheetName val="compar jgy"/>
      <sheetName val="COMPARE A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T_D_drive"/>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Existing"/>
      <sheetName val="Modified"/>
      <sheetName val="Proposed"/>
      <sheetName val="CostBenefitRatio"/>
      <sheetName val="Proforma-B"/>
      <sheetName val="mpmla wise pp01_02"/>
      <sheetName val="TT_15 NOS"/>
      <sheetName val="CT_mtr_check"/>
      <sheetName val="mpmla wise pp0001"/>
      <sheetName val="zpF000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abSelected="1" view="pageBreakPreview" zoomScale="90" zoomScaleSheetLayoutView="90" workbookViewId="0">
      <selection activeCell="G19" sqref="G19"/>
    </sheetView>
  </sheetViews>
  <sheetFormatPr defaultColWidth="9.109375" defaultRowHeight="13.2"/>
  <cols>
    <col min="1" max="1" width="16.5546875" style="36" customWidth="1"/>
    <col min="2" max="2" width="79.33203125" style="36" customWidth="1"/>
    <col min="3" max="3" width="19.33203125" style="36" bestFit="1" customWidth="1"/>
    <col min="4" max="16384" width="9.109375" style="36"/>
  </cols>
  <sheetData>
    <row r="1" spans="1:7" ht="24" customHeight="1">
      <c r="A1" s="342" t="s">
        <v>84</v>
      </c>
      <c r="B1" s="343"/>
      <c r="C1" s="344"/>
      <c r="D1" s="4"/>
      <c r="E1" s="4"/>
      <c r="F1" s="4"/>
      <c r="G1" s="4"/>
    </row>
    <row r="2" spans="1:7" ht="20.25" customHeight="1">
      <c r="A2" s="339" t="s">
        <v>365</v>
      </c>
      <c r="B2" s="340"/>
      <c r="C2" s="341"/>
      <c r="D2" s="5"/>
      <c r="E2" s="5"/>
      <c r="F2" s="5"/>
      <c r="G2" s="5"/>
    </row>
    <row r="3" spans="1:7" ht="24" customHeight="1">
      <c r="A3" s="37" t="s">
        <v>147</v>
      </c>
      <c r="B3" s="38" t="s">
        <v>148</v>
      </c>
      <c r="C3" s="39" t="s">
        <v>149</v>
      </c>
    </row>
    <row r="4" spans="1:7" ht="20.25" customHeight="1">
      <c r="A4" s="75" t="s">
        <v>150</v>
      </c>
      <c r="B4" s="76" t="s">
        <v>151</v>
      </c>
      <c r="C4" s="77" t="s">
        <v>162</v>
      </c>
    </row>
    <row r="5" spans="1:7" ht="20.25" customHeight="1">
      <c r="A5" s="75" t="s">
        <v>152</v>
      </c>
      <c r="B5" s="78" t="s">
        <v>153</v>
      </c>
      <c r="C5" s="77" t="s">
        <v>162</v>
      </c>
    </row>
    <row r="6" spans="1:7" ht="20.25" customHeight="1">
      <c r="A6" s="75" t="s">
        <v>154</v>
      </c>
      <c r="B6" s="161" t="s">
        <v>303</v>
      </c>
      <c r="C6" s="77" t="s">
        <v>162</v>
      </c>
    </row>
    <row r="7" spans="1:7" ht="20.25" customHeight="1">
      <c r="A7" s="75" t="s">
        <v>155</v>
      </c>
      <c r="B7" s="161" t="s">
        <v>286</v>
      </c>
      <c r="C7" s="77" t="s">
        <v>162</v>
      </c>
    </row>
    <row r="8" spans="1:7" ht="20.25" customHeight="1">
      <c r="A8" s="75" t="s">
        <v>156</v>
      </c>
      <c r="B8" s="78" t="s">
        <v>157</v>
      </c>
      <c r="C8" s="77" t="s">
        <v>162</v>
      </c>
    </row>
    <row r="9" spans="1:7" ht="20.25" customHeight="1">
      <c r="A9" s="75" t="s">
        <v>158</v>
      </c>
      <c r="B9" s="78" t="s">
        <v>159</v>
      </c>
      <c r="C9" s="77" t="s">
        <v>162</v>
      </c>
    </row>
    <row r="10" spans="1:7" ht="20.25" customHeight="1">
      <c r="A10" s="75" t="s">
        <v>160</v>
      </c>
      <c r="B10" s="78" t="s">
        <v>161</v>
      </c>
      <c r="C10" s="77" t="s">
        <v>162</v>
      </c>
    </row>
    <row r="11" spans="1:7" ht="20.25" customHeight="1">
      <c r="A11" s="75" t="s">
        <v>163</v>
      </c>
      <c r="B11" s="76" t="s">
        <v>164</v>
      </c>
      <c r="C11" s="77" t="s">
        <v>162</v>
      </c>
    </row>
    <row r="12" spans="1:7" ht="20.25" customHeight="1">
      <c r="A12" s="75" t="s">
        <v>165</v>
      </c>
      <c r="B12" s="78" t="s">
        <v>166</v>
      </c>
      <c r="C12" s="77" t="s">
        <v>162</v>
      </c>
    </row>
    <row r="13" spans="1:7" ht="20.25" customHeight="1">
      <c r="A13" s="75" t="s">
        <v>167</v>
      </c>
      <c r="B13" s="78" t="s">
        <v>168</v>
      </c>
      <c r="C13" s="77" t="s">
        <v>162</v>
      </c>
    </row>
    <row r="14" spans="1:7" ht="20.25" customHeight="1">
      <c r="A14" s="75" t="s">
        <v>169</v>
      </c>
      <c r="B14" s="76" t="s">
        <v>170</v>
      </c>
      <c r="C14" s="77" t="s">
        <v>162</v>
      </c>
    </row>
    <row r="15" spans="1:7" ht="20.25" customHeight="1">
      <c r="A15" s="75" t="s">
        <v>171</v>
      </c>
      <c r="B15" s="76" t="s">
        <v>172</v>
      </c>
      <c r="C15" s="77" t="s">
        <v>162</v>
      </c>
    </row>
    <row r="16" spans="1:7" ht="20.25" customHeight="1">
      <c r="A16" s="75" t="s">
        <v>173</v>
      </c>
      <c r="B16" s="78" t="s">
        <v>174</v>
      </c>
      <c r="C16" s="77" t="s">
        <v>162</v>
      </c>
    </row>
    <row r="17" spans="1:3" ht="20.25" customHeight="1">
      <c r="A17" s="75" t="s">
        <v>175</v>
      </c>
      <c r="B17" s="76" t="s">
        <v>176</v>
      </c>
      <c r="C17" s="77" t="s">
        <v>162</v>
      </c>
    </row>
    <row r="18" spans="1:3" ht="20.25" customHeight="1">
      <c r="A18" s="75" t="s">
        <v>177</v>
      </c>
      <c r="B18" s="76" t="s">
        <v>182</v>
      </c>
      <c r="C18" s="77" t="s">
        <v>162</v>
      </c>
    </row>
    <row r="19" spans="1:3" ht="20.25" customHeight="1">
      <c r="A19" s="75" t="s">
        <v>178</v>
      </c>
      <c r="B19" s="76" t="s">
        <v>179</v>
      </c>
      <c r="C19" s="77" t="s">
        <v>162</v>
      </c>
    </row>
    <row r="20" spans="1:3" ht="20.25" customHeight="1" thickBot="1">
      <c r="A20" s="79" t="s">
        <v>180</v>
      </c>
      <c r="B20" s="80" t="s">
        <v>181</v>
      </c>
      <c r="C20" s="77" t="s">
        <v>162</v>
      </c>
    </row>
  </sheetData>
  <mergeCells count="2">
    <mergeCell ref="A2:C2"/>
    <mergeCell ref="A1:C1"/>
  </mergeCells>
  <printOptions horizontalCentered="1" verticalCentered="1"/>
  <pageMargins left="0.25" right="0.25" top="0.25" bottom="0.25" header="0" footer="0"/>
  <pageSetup paperSize="9" scale="9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view="pageBreakPreview" zoomScaleSheetLayoutView="100" workbookViewId="0">
      <selection activeCell="H14" sqref="H14"/>
    </sheetView>
  </sheetViews>
  <sheetFormatPr defaultColWidth="9.109375" defaultRowHeight="13.2"/>
  <cols>
    <col min="1" max="1" width="7.6640625" style="10" customWidth="1"/>
    <col min="2" max="2" width="21.5546875" style="10" customWidth="1"/>
    <col min="3" max="3" width="13.5546875" style="10" customWidth="1"/>
    <col min="4" max="4" width="15.109375" style="10" customWidth="1"/>
    <col min="5" max="5" width="30.44140625" style="10" bestFit="1" customWidth="1"/>
    <col min="6" max="6" width="21.5546875" style="10" customWidth="1"/>
    <col min="7" max="16384" width="9.109375" style="10"/>
  </cols>
  <sheetData>
    <row r="1" spans="1:6" s="50" customFormat="1" ht="74.25" customHeight="1">
      <c r="A1" s="393" t="s">
        <v>298</v>
      </c>
      <c r="B1" s="394"/>
      <c r="C1" s="394"/>
      <c r="D1" s="394"/>
      <c r="E1" s="394"/>
      <c r="F1" s="395"/>
    </row>
    <row r="2" spans="1:6" s="50" customFormat="1" ht="23.25" customHeight="1">
      <c r="A2" s="396" t="s">
        <v>1515</v>
      </c>
      <c r="B2" s="397"/>
      <c r="C2" s="397"/>
      <c r="D2" s="397"/>
      <c r="E2" s="397"/>
      <c r="F2" s="398"/>
    </row>
    <row r="3" spans="1:6" s="50" customFormat="1" ht="23.25" customHeight="1">
      <c r="A3" s="396" t="s">
        <v>125</v>
      </c>
      <c r="B3" s="397"/>
      <c r="C3" s="397"/>
      <c r="D3" s="397"/>
      <c r="E3" s="397"/>
      <c r="F3" s="398"/>
    </row>
    <row r="4" spans="1:6" s="50" customFormat="1" ht="15.6">
      <c r="A4" s="156">
        <v>1</v>
      </c>
      <c r="B4" s="64">
        <v>2</v>
      </c>
      <c r="C4" s="64">
        <v>3</v>
      </c>
      <c r="D4" s="64">
        <v>4</v>
      </c>
      <c r="E4" s="64">
        <v>5</v>
      </c>
      <c r="F4" s="157">
        <v>6</v>
      </c>
    </row>
    <row r="5" spans="1:6" s="50" customFormat="1" ht="44.25" customHeight="1">
      <c r="A5" s="383" t="s">
        <v>103</v>
      </c>
      <c r="B5" s="384" t="s">
        <v>104</v>
      </c>
      <c r="C5" s="384" t="s">
        <v>126</v>
      </c>
      <c r="D5" s="384" t="s">
        <v>127</v>
      </c>
      <c r="E5" s="384" t="s">
        <v>107</v>
      </c>
      <c r="F5" s="129" t="s">
        <v>128</v>
      </c>
    </row>
    <row r="6" spans="1:6" s="50" customFormat="1" ht="15.6">
      <c r="A6" s="383"/>
      <c r="B6" s="384"/>
      <c r="C6" s="384"/>
      <c r="D6" s="384"/>
      <c r="E6" s="384"/>
      <c r="F6" s="129" t="s">
        <v>110</v>
      </c>
    </row>
    <row r="7" spans="1:6" s="50" customFormat="1" ht="17.25" customHeight="1">
      <c r="A7" s="273">
        <v>1</v>
      </c>
      <c r="B7" s="274" t="s">
        <v>111</v>
      </c>
      <c r="C7" s="230">
        <v>38964</v>
      </c>
      <c r="D7" s="287">
        <v>3.5000000000000003E-2</v>
      </c>
      <c r="E7" s="230">
        <v>35</v>
      </c>
      <c r="F7" s="288">
        <f>E7*100/C7</f>
        <v>8.9826506518837904E-2</v>
      </c>
    </row>
    <row r="8" spans="1:6" s="50" customFormat="1" ht="16.5" customHeight="1">
      <c r="A8" s="273">
        <v>2</v>
      </c>
      <c r="B8" s="274" t="s">
        <v>115</v>
      </c>
      <c r="C8" s="230">
        <v>867</v>
      </c>
      <c r="D8" s="287">
        <v>0.03</v>
      </c>
      <c r="E8" s="230">
        <v>1</v>
      </c>
      <c r="F8" s="288">
        <f t="shared" ref="F8:F9" si="0">E8*100/C8</f>
        <v>0.11534025374855825</v>
      </c>
    </row>
    <row r="9" spans="1:6" s="50" customFormat="1" ht="17.25" customHeight="1" thickBot="1">
      <c r="A9" s="293">
        <v>3</v>
      </c>
      <c r="B9" s="294" t="s">
        <v>129</v>
      </c>
      <c r="C9" s="289">
        <v>10</v>
      </c>
      <c r="D9" s="295">
        <v>0.03</v>
      </c>
      <c r="E9" s="289">
        <v>0</v>
      </c>
      <c r="F9" s="291">
        <f t="shared" si="0"/>
        <v>0</v>
      </c>
    </row>
  </sheetData>
  <mergeCells count="8">
    <mergeCell ref="A1:F1"/>
    <mergeCell ref="A3:F3"/>
    <mergeCell ref="A5:A6"/>
    <mergeCell ref="B5:B6"/>
    <mergeCell ref="C5:C6"/>
    <mergeCell ref="A2:F2"/>
    <mergeCell ref="D5:D6"/>
    <mergeCell ref="E5:E6"/>
  </mergeCells>
  <phoneticPr fontId="0" type="noConversion"/>
  <printOptions horizontalCentered="1" verticalCentered="1"/>
  <pageMargins left="0.59055118110236204" right="0.59055118110236204" top="0.98425196850393704" bottom="0.98425196850393704" header="0.511811023622047" footer="0.511811023622047"/>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view="pageBreakPreview" topLeftCell="A31" zoomScaleSheetLayoutView="100" workbookViewId="0">
      <selection activeCell="M11" sqref="M11"/>
    </sheetView>
  </sheetViews>
  <sheetFormatPr defaultColWidth="9.109375" defaultRowHeight="13.2"/>
  <cols>
    <col min="1" max="1" width="6.109375" style="15" customWidth="1"/>
    <col min="2" max="2" width="8.88671875" style="15" customWidth="1"/>
    <col min="3" max="3" width="14.33203125" style="15" customWidth="1"/>
    <col min="4" max="4" width="14.88671875" style="15" customWidth="1"/>
    <col min="5" max="5" width="15.6640625" style="15" customWidth="1"/>
    <col min="6" max="6" width="12.6640625" style="15" customWidth="1"/>
    <col min="7" max="7" width="13.44140625" style="15" customWidth="1"/>
    <col min="8" max="8" width="12.109375" style="15" bestFit="1" customWidth="1"/>
    <col min="9" max="10" width="9.109375" style="15"/>
    <col min="11" max="11" width="10.88671875" style="15" bestFit="1" customWidth="1"/>
    <col min="12" max="12" width="9.109375" style="15"/>
    <col min="13" max="13" width="13.44140625" style="15" customWidth="1"/>
    <col min="14" max="14" width="12.33203125" style="15" customWidth="1"/>
    <col min="15" max="15" width="11.88671875" style="15" bestFit="1" customWidth="1"/>
    <col min="16" max="16384" width="9.109375" style="15"/>
  </cols>
  <sheetData>
    <row r="1" spans="1:9" ht="48" customHeight="1">
      <c r="A1" s="399" t="s">
        <v>298</v>
      </c>
      <c r="B1" s="400"/>
      <c r="C1" s="400"/>
      <c r="D1" s="400"/>
      <c r="E1" s="400"/>
      <c r="F1" s="400"/>
      <c r="G1" s="400"/>
      <c r="H1" s="401"/>
    </row>
    <row r="2" spans="1:9" ht="13.8">
      <c r="A2" s="402" t="s">
        <v>1515</v>
      </c>
      <c r="B2" s="403"/>
      <c r="C2" s="403"/>
      <c r="D2" s="403"/>
      <c r="E2" s="403"/>
      <c r="F2" s="403"/>
      <c r="G2" s="403"/>
      <c r="H2" s="404"/>
    </row>
    <row r="3" spans="1:9" s="32" customFormat="1" ht="40.5" customHeight="1">
      <c r="A3" s="405" t="s">
        <v>289</v>
      </c>
      <c r="B3" s="406"/>
      <c r="C3" s="406"/>
      <c r="D3" s="406"/>
      <c r="E3" s="406"/>
      <c r="F3" s="406"/>
      <c r="G3" s="406"/>
      <c r="H3" s="407"/>
    </row>
    <row r="4" spans="1:9" s="32" customFormat="1" ht="66">
      <c r="A4" s="89" t="s">
        <v>133</v>
      </c>
      <c r="B4" s="66" t="s">
        <v>39</v>
      </c>
      <c r="C4" s="67" t="s">
        <v>134</v>
      </c>
      <c r="D4" s="67" t="s">
        <v>135</v>
      </c>
      <c r="E4" s="67" t="s">
        <v>194</v>
      </c>
      <c r="F4" s="68" t="s">
        <v>195</v>
      </c>
      <c r="G4" s="34"/>
      <c r="H4" s="88"/>
    </row>
    <row r="5" spans="1:9" s="32" customFormat="1">
      <c r="A5" s="90">
        <v>1</v>
      </c>
      <c r="B5" s="44">
        <v>2</v>
      </c>
      <c r="C5" s="44">
        <v>3</v>
      </c>
      <c r="D5" s="44">
        <v>4</v>
      </c>
      <c r="E5" s="44">
        <v>5</v>
      </c>
      <c r="F5" s="69" t="s">
        <v>196</v>
      </c>
      <c r="G5" s="34"/>
      <c r="H5" s="88"/>
    </row>
    <row r="6" spans="1:9" s="32" customFormat="1" ht="15">
      <c r="A6" s="91">
        <v>1</v>
      </c>
      <c r="B6" s="164">
        <v>81176</v>
      </c>
      <c r="C6" s="165">
        <v>356450</v>
      </c>
      <c r="D6" s="165">
        <v>608285</v>
      </c>
      <c r="E6" s="165">
        <v>1095519</v>
      </c>
      <c r="F6" s="166">
        <v>1.8009962435371578</v>
      </c>
      <c r="G6" s="34"/>
      <c r="H6" s="88"/>
      <c r="I6" s="134"/>
    </row>
    <row r="7" spans="1:9" s="32" customFormat="1" ht="15">
      <c r="A7" s="91">
        <v>2</v>
      </c>
      <c r="B7" s="164">
        <v>81206</v>
      </c>
      <c r="C7" s="165">
        <v>406274</v>
      </c>
      <c r="D7" s="165">
        <v>609034</v>
      </c>
      <c r="E7" s="165">
        <v>1216089</v>
      </c>
      <c r="F7" s="166">
        <v>1.9967505919209765</v>
      </c>
      <c r="G7" s="34"/>
      <c r="H7" s="88"/>
      <c r="I7" s="134"/>
    </row>
    <row r="8" spans="1:9" s="32" customFormat="1" ht="15">
      <c r="A8" s="91">
        <v>3</v>
      </c>
      <c r="B8" s="164">
        <v>81237</v>
      </c>
      <c r="C8" s="165">
        <v>492478</v>
      </c>
      <c r="D8" s="165">
        <v>610448</v>
      </c>
      <c r="E8" s="165">
        <v>1779789</v>
      </c>
      <c r="F8" s="166">
        <v>2.9155456320603883</v>
      </c>
      <c r="G8" s="34"/>
      <c r="H8" s="88"/>
      <c r="I8" s="134"/>
    </row>
    <row r="9" spans="1:9" s="32" customFormat="1" ht="15">
      <c r="A9" s="91">
        <v>4</v>
      </c>
      <c r="B9" s="164">
        <v>81267</v>
      </c>
      <c r="C9" s="165">
        <v>534520</v>
      </c>
      <c r="D9" s="165">
        <v>612210</v>
      </c>
      <c r="E9" s="165">
        <v>2537157</v>
      </c>
      <c r="F9" s="166">
        <v>4.1442593227813989</v>
      </c>
      <c r="G9" s="34"/>
      <c r="H9" s="88"/>
    </row>
    <row r="10" spans="1:9" s="32" customFormat="1" ht="15">
      <c r="A10" s="91">
        <v>5</v>
      </c>
      <c r="B10" s="164">
        <v>81298</v>
      </c>
      <c r="C10" s="165">
        <v>509810</v>
      </c>
      <c r="D10" s="165">
        <v>613590</v>
      </c>
      <c r="E10" s="165">
        <v>2177113</v>
      </c>
      <c r="F10" s="166">
        <v>3.5481559347446994</v>
      </c>
      <c r="G10" s="34"/>
      <c r="H10" s="88"/>
    </row>
    <row r="11" spans="1:9" s="32" customFormat="1" ht="15">
      <c r="A11" s="91">
        <v>6</v>
      </c>
      <c r="B11" s="164">
        <v>81329</v>
      </c>
      <c r="C11" s="165">
        <v>487698</v>
      </c>
      <c r="D11" s="165">
        <v>614295</v>
      </c>
      <c r="E11" s="165">
        <v>1971474</v>
      </c>
      <c r="F11" s="166">
        <v>3.2093277659756305</v>
      </c>
      <c r="G11" s="34"/>
      <c r="H11" s="88"/>
    </row>
    <row r="12" spans="1:9" s="32" customFormat="1" ht="15">
      <c r="A12" s="91">
        <v>7</v>
      </c>
      <c r="B12" s="164">
        <v>81359</v>
      </c>
      <c r="C12" s="165">
        <v>437292</v>
      </c>
      <c r="D12" s="165">
        <v>617238</v>
      </c>
      <c r="E12" s="165">
        <v>1394914</v>
      </c>
      <c r="F12" s="166">
        <v>2.2599289091079942</v>
      </c>
      <c r="G12" s="34"/>
      <c r="H12" s="88"/>
    </row>
    <row r="13" spans="1:9" s="32" customFormat="1" ht="15">
      <c r="A13" s="91">
        <v>8</v>
      </c>
      <c r="B13" s="164">
        <v>81390</v>
      </c>
      <c r="C13" s="165">
        <v>389075</v>
      </c>
      <c r="D13" s="165">
        <v>613327</v>
      </c>
      <c r="E13" s="165">
        <v>1168218</v>
      </c>
      <c r="F13" s="166">
        <v>1.9047229292041603</v>
      </c>
      <c r="G13" s="34"/>
      <c r="H13" s="88"/>
    </row>
    <row r="14" spans="1:9" s="32" customFormat="1" ht="15">
      <c r="A14" s="91">
        <v>9</v>
      </c>
      <c r="B14" s="164">
        <v>81420</v>
      </c>
      <c r="C14" s="165">
        <v>383062</v>
      </c>
      <c r="D14" s="165">
        <v>615100</v>
      </c>
      <c r="E14" s="165">
        <v>1180258</v>
      </c>
      <c r="F14" s="166">
        <v>1.9188066980978702</v>
      </c>
      <c r="G14" s="34"/>
      <c r="H14" s="88"/>
    </row>
    <row r="15" spans="1:9" s="32" customFormat="1" ht="15">
      <c r="A15" s="91">
        <v>10</v>
      </c>
      <c r="B15" s="164">
        <v>81451</v>
      </c>
      <c r="C15" s="165">
        <v>427760</v>
      </c>
      <c r="D15" s="165">
        <v>624915</v>
      </c>
      <c r="E15" s="165">
        <v>1282824</v>
      </c>
      <c r="F15" s="166">
        <v>2.0527975804709442</v>
      </c>
      <c r="G15" s="34"/>
      <c r="H15" s="88"/>
    </row>
    <row r="16" spans="1:9" s="32" customFormat="1" ht="15">
      <c r="A16" s="91">
        <v>11</v>
      </c>
      <c r="B16" s="164">
        <v>44958</v>
      </c>
      <c r="C16" s="165">
        <v>342050</v>
      </c>
      <c r="D16" s="165">
        <v>630124</v>
      </c>
      <c r="E16" s="165">
        <v>856731</v>
      </c>
      <c r="F16" s="166">
        <v>1.3596228678799729</v>
      </c>
      <c r="G16" s="34"/>
      <c r="H16" s="88"/>
    </row>
    <row r="17" spans="1:8" s="32" customFormat="1" ht="15">
      <c r="A17" s="91">
        <v>12</v>
      </c>
      <c r="B17" s="164">
        <v>44986</v>
      </c>
      <c r="C17" s="165">
        <v>461024</v>
      </c>
      <c r="D17" s="165">
        <v>636622</v>
      </c>
      <c r="E17" s="165">
        <v>1569727</v>
      </c>
      <c r="F17" s="166">
        <v>2.4657127777550887</v>
      </c>
      <c r="G17" s="34"/>
      <c r="H17" s="88"/>
    </row>
    <row r="18" spans="1:8" s="32" customFormat="1" ht="8.25" customHeight="1">
      <c r="A18" s="92"/>
      <c r="B18" s="41"/>
      <c r="C18" s="42"/>
      <c r="D18" s="42"/>
      <c r="E18" s="43"/>
      <c r="F18" s="34"/>
      <c r="G18" s="34"/>
      <c r="H18" s="88"/>
    </row>
    <row r="19" spans="1:8" s="32" customFormat="1" ht="18" customHeight="1">
      <c r="A19" s="408" t="s">
        <v>290</v>
      </c>
      <c r="B19" s="409"/>
      <c r="C19" s="409"/>
      <c r="D19" s="409"/>
      <c r="E19" s="409"/>
      <c r="F19" s="409"/>
      <c r="G19" s="409"/>
      <c r="H19" s="410"/>
    </row>
    <row r="20" spans="1:8" s="32" customFormat="1" ht="93.75" customHeight="1">
      <c r="A20" s="89" t="s">
        <v>133</v>
      </c>
      <c r="B20" s="66" t="s">
        <v>39</v>
      </c>
      <c r="C20" s="65" t="s">
        <v>136</v>
      </c>
      <c r="D20" s="67" t="s">
        <v>137</v>
      </c>
      <c r="E20" s="67" t="s">
        <v>291</v>
      </c>
      <c r="F20" s="67" t="s">
        <v>135</v>
      </c>
      <c r="G20" s="68" t="s">
        <v>197</v>
      </c>
      <c r="H20" s="93" t="s">
        <v>198</v>
      </c>
    </row>
    <row r="21" spans="1:8" s="32" customFormat="1">
      <c r="A21" s="90">
        <v>1</v>
      </c>
      <c r="B21" s="44">
        <v>2</v>
      </c>
      <c r="C21" s="44">
        <v>3</v>
      </c>
      <c r="D21" s="44">
        <v>4</v>
      </c>
      <c r="E21" s="44" t="s">
        <v>138</v>
      </c>
      <c r="F21" s="44">
        <v>6</v>
      </c>
      <c r="G21" s="44">
        <v>7</v>
      </c>
      <c r="H21" s="94" t="s">
        <v>199</v>
      </c>
    </row>
    <row r="22" spans="1:8" s="32" customFormat="1" ht="15">
      <c r="A22" s="91">
        <v>1</v>
      </c>
      <c r="B22" s="164">
        <f>B6</f>
        <v>81176</v>
      </c>
      <c r="C22" s="167">
        <v>302.99027777777781</v>
      </c>
      <c r="D22" s="165">
        <v>356450</v>
      </c>
      <c r="E22" s="168"/>
      <c r="F22" s="165">
        <v>608285</v>
      </c>
      <c r="G22" s="167">
        <v>62634.996527777781</v>
      </c>
      <c r="H22" s="313">
        <v>0.10296981929157842</v>
      </c>
    </row>
    <row r="23" spans="1:8" s="32" customFormat="1" ht="15">
      <c r="A23" s="91">
        <v>2</v>
      </c>
      <c r="B23" s="164">
        <f t="shared" ref="B23:B33" si="0">B7</f>
        <v>81206</v>
      </c>
      <c r="C23" s="167">
        <v>384.3319444444445</v>
      </c>
      <c r="D23" s="165">
        <v>406274</v>
      </c>
      <c r="E23" s="168"/>
      <c r="F23" s="165">
        <v>609034</v>
      </c>
      <c r="G23" s="167">
        <v>80611.75208333334</v>
      </c>
      <c r="H23" s="313">
        <v>0.13236001944609552</v>
      </c>
    </row>
    <row r="24" spans="1:8" s="32" customFormat="1" ht="15">
      <c r="A24" s="91">
        <v>3</v>
      </c>
      <c r="B24" s="164">
        <f t="shared" si="0"/>
        <v>81237</v>
      </c>
      <c r="C24" s="167">
        <v>550.47777777777776</v>
      </c>
      <c r="D24" s="165">
        <v>492478</v>
      </c>
      <c r="E24" s="167"/>
      <c r="F24" s="165">
        <v>610448</v>
      </c>
      <c r="G24" s="167">
        <v>112886.86388888888</v>
      </c>
      <c r="H24" s="313">
        <v>0.18492461911397676</v>
      </c>
    </row>
    <row r="25" spans="1:8" s="32" customFormat="1" ht="15">
      <c r="A25" s="91">
        <v>4</v>
      </c>
      <c r="B25" s="164">
        <f t="shared" si="0"/>
        <v>81267</v>
      </c>
      <c r="C25" s="167">
        <v>783.25972222222197</v>
      </c>
      <c r="D25" s="165">
        <v>534520</v>
      </c>
      <c r="E25" s="168"/>
      <c r="F25" s="165">
        <v>612210</v>
      </c>
      <c r="G25" s="167">
        <v>159932.17777777778</v>
      </c>
      <c r="H25" s="313">
        <v>0.2612374475715486</v>
      </c>
    </row>
    <row r="26" spans="1:8" s="32" customFormat="1" ht="15">
      <c r="A26" s="91">
        <v>5</v>
      </c>
      <c r="B26" s="164">
        <f t="shared" si="0"/>
        <v>81298</v>
      </c>
      <c r="C26" s="167">
        <v>580.72638888888866</v>
      </c>
      <c r="D26" s="165">
        <v>509810</v>
      </c>
      <c r="E26" s="168"/>
      <c r="F26" s="165">
        <v>613590</v>
      </c>
      <c r="G26" s="167">
        <v>127314.22291666668</v>
      </c>
      <c r="H26" s="313">
        <v>0.20749070701391267</v>
      </c>
    </row>
    <row r="27" spans="1:8" s="32" customFormat="1" ht="15">
      <c r="A27" s="91">
        <v>6</v>
      </c>
      <c r="B27" s="164">
        <f t="shared" si="0"/>
        <v>81329</v>
      </c>
      <c r="C27" s="167">
        <v>528.44444444444468</v>
      </c>
      <c r="D27" s="165">
        <v>487698</v>
      </c>
      <c r="E27" s="167"/>
      <c r="F27" s="165">
        <v>614295</v>
      </c>
      <c r="G27" s="167">
        <v>113766.36458333331</v>
      </c>
      <c r="H27" s="313">
        <v>0.18519825911546295</v>
      </c>
    </row>
    <row r="28" spans="1:8" s="61" customFormat="1" ht="15">
      <c r="A28" s="118">
        <v>7</v>
      </c>
      <c r="B28" s="164">
        <f t="shared" si="0"/>
        <v>81359</v>
      </c>
      <c r="C28" s="169">
        <v>380.83055555555563</v>
      </c>
      <c r="D28" s="170">
        <v>437292</v>
      </c>
      <c r="E28" s="171"/>
      <c r="F28" s="170">
        <v>617238</v>
      </c>
      <c r="G28" s="169">
        <v>78259.303472222222</v>
      </c>
      <c r="H28" s="314">
        <v>0.1267895098361122</v>
      </c>
    </row>
    <row r="29" spans="1:8" s="61" customFormat="1" ht="15">
      <c r="A29" s="118">
        <v>8</v>
      </c>
      <c r="B29" s="164">
        <f t="shared" si="0"/>
        <v>81390</v>
      </c>
      <c r="C29" s="169">
        <v>328.23958333333326</v>
      </c>
      <c r="D29" s="170">
        <v>389075</v>
      </c>
      <c r="E29" s="171"/>
      <c r="F29" s="170">
        <v>613327</v>
      </c>
      <c r="G29" s="169">
        <v>65239.528472222242</v>
      </c>
      <c r="H29" s="314">
        <v>0.10636989480688482</v>
      </c>
    </row>
    <row r="30" spans="1:8" s="61" customFormat="1" ht="15">
      <c r="A30" s="118">
        <v>9</v>
      </c>
      <c r="B30" s="164">
        <f t="shared" si="0"/>
        <v>81420</v>
      </c>
      <c r="C30" s="169">
        <v>321.18333333333339</v>
      </c>
      <c r="D30" s="170">
        <v>383062</v>
      </c>
      <c r="E30" s="169"/>
      <c r="F30" s="170">
        <v>615100</v>
      </c>
      <c r="G30" s="169">
        <v>70886.817361111112</v>
      </c>
      <c r="H30" s="314">
        <v>0.11524437873697141</v>
      </c>
    </row>
    <row r="31" spans="1:8" s="32" customFormat="1" ht="15">
      <c r="A31" s="91">
        <v>10</v>
      </c>
      <c r="B31" s="164">
        <f t="shared" si="0"/>
        <v>81451</v>
      </c>
      <c r="C31" s="167">
        <v>391.38194444444446</v>
      </c>
      <c r="D31" s="165">
        <v>427760</v>
      </c>
      <c r="E31" s="168"/>
      <c r="F31" s="165">
        <v>624915</v>
      </c>
      <c r="G31" s="167">
        <v>80602.477083333331</v>
      </c>
      <c r="H31" s="313">
        <v>0.12898150481798859</v>
      </c>
    </row>
    <row r="32" spans="1:8" s="32" customFormat="1" ht="15">
      <c r="A32" s="91">
        <v>11</v>
      </c>
      <c r="B32" s="164">
        <f t="shared" si="0"/>
        <v>44958</v>
      </c>
      <c r="C32" s="167">
        <v>213.94513888888892</v>
      </c>
      <c r="D32" s="165">
        <v>342050</v>
      </c>
      <c r="E32" s="168"/>
      <c r="F32" s="165">
        <v>630124</v>
      </c>
      <c r="G32" s="167">
        <v>45147.598611111112</v>
      </c>
      <c r="H32" s="313">
        <v>7.1648752644100394E-2</v>
      </c>
    </row>
    <row r="33" spans="1:8" s="32" customFormat="1" ht="15">
      <c r="A33" s="91">
        <v>12</v>
      </c>
      <c r="B33" s="164">
        <f t="shared" si="0"/>
        <v>44986</v>
      </c>
      <c r="C33" s="167">
        <v>410.10555555555555</v>
      </c>
      <c r="D33" s="165">
        <v>461024</v>
      </c>
      <c r="E33" s="167"/>
      <c r="F33" s="165">
        <v>636622</v>
      </c>
      <c r="G33" s="167">
        <v>91061.518750000003</v>
      </c>
      <c r="H33" s="313">
        <v>0.14303859865037652</v>
      </c>
    </row>
    <row r="34" spans="1:8" s="32" customFormat="1" ht="5.25" customHeight="1">
      <c r="A34" s="95"/>
      <c r="B34" s="34"/>
      <c r="C34" s="96"/>
      <c r="D34" s="96"/>
      <c r="E34" s="96"/>
      <c r="F34" s="96"/>
      <c r="G34" s="96"/>
      <c r="H34" s="88"/>
    </row>
    <row r="35" spans="1:8" s="32" customFormat="1" ht="38.25" customHeight="1">
      <c r="A35" s="408" t="s">
        <v>144</v>
      </c>
      <c r="B35" s="409"/>
      <c r="C35" s="409"/>
      <c r="D35" s="409"/>
      <c r="E35" s="409"/>
      <c r="F35" s="409"/>
      <c r="G35" s="409"/>
      <c r="H35" s="410"/>
    </row>
    <row r="36" spans="1:8" s="32" customFormat="1" ht="98.25" customHeight="1">
      <c r="A36" s="89" t="s">
        <v>133</v>
      </c>
      <c r="B36" s="66" t="s">
        <v>39</v>
      </c>
      <c r="C36" s="65" t="s">
        <v>140</v>
      </c>
      <c r="D36" s="65" t="s">
        <v>141</v>
      </c>
      <c r="E36" s="65" t="s">
        <v>200</v>
      </c>
      <c r="F36" s="65" t="s">
        <v>142</v>
      </c>
      <c r="G36" s="67" t="s">
        <v>201</v>
      </c>
      <c r="H36" s="97" t="s">
        <v>202</v>
      </c>
    </row>
    <row r="37" spans="1:8" s="32" customFormat="1" ht="17.25" customHeight="1">
      <c r="A37" s="90">
        <v>1</v>
      </c>
      <c r="B37" s="44">
        <v>2</v>
      </c>
      <c r="C37" s="44">
        <v>3</v>
      </c>
      <c r="D37" s="44">
        <v>4</v>
      </c>
      <c r="E37" s="44" t="s">
        <v>138</v>
      </c>
      <c r="F37" s="44">
        <v>6</v>
      </c>
      <c r="G37" s="44">
        <v>7</v>
      </c>
      <c r="H37" s="98" t="s">
        <v>199</v>
      </c>
    </row>
    <row r="38" spans="1:8" s="32" customFormat="1" ht="15">
      <c r="A38" s="91">
        <v>1</v>
      </c>
      <c r="B38" s="164">
        <f>B6</f>
        <v>81176</v>
      </c>
      <c r="C38" s="165">
        <v>10794</v>
      </c>
      <c r="D38" s="165">
        <v>539782</v>
      </c>
      <c r="E38" s="165"/>
      <c r="F38" s="165">
        <v>608285</v>
      </c>
      <c r="G38" s="165">
        <v>2504538</v>
      </c>
      <c r="H38" s="301">
        <v>4.117375901098991</v>
      </c>
    </row>
    <row r="39" spans="1:8" s="32" customFormat="1" ht="15">
      <c r="A39" s="91">
        <v>2</v>
      </c>
      <c r="B39" s="164">
        <f t="shared" ref="B39:B49" si="1">B7</f>
        <v>81206</v>
      </c>
      <c r="C39" s="165">
        <v>10989</v>
      </c>
      <c r="D39" s="165">
        <v>539552</v>
      </c>
      <c r="E39" s="165"/>
      <c r="F39" s="165">
        <v>609034</v>
      </c>
      <c r="G39" s="165">
        <v>2575118</v>
      </c>
      <c r="H39" s="301">
        <v>4.2282007244258946</v>
      </c>
    </row>
    <row r="40" spans="1:8" s="32" customFormat="1" ht="15">
      <c r="A40" s="91">
        <v>3</v>
      </c>
      <c r="B40" s="164">
        <f t="shared" si="1"/>
        <v>81237</v>
      </c>
      <c r="C40" s="165">
        <v>12490</v>
      </c>
      <c r="D40" s="165">
        <v>552963</v>
      </c>
      <c r="E40" s="165"/>
      <c r="F40" s="165">
        <v>610448</v>
      </c>
      <c r="G40" s="165">
        <v>2993660</v>
      </c>
      <c r="H40" s="301">
        <v>4.9040376903520038</v>
      </c>
    </row>
    <row r="41" spans="1:8" s="32" customFormat="1" ht="15">
      <c r="A41" s="91">
        <v>4</v>
      </c>
      <c r="B41" s="164">
        <f t="shared" si="1"/>
        <v>81267</v>
      </c>
      <c r="C41" s="165">
        <v>18133</v>
      </c>
      <c r="D41" s="165">
        <v>577793</v>
      </c>
      <c r="E41" s="165"/>
      <c r="F41" s="165">
        <v>612210</v>
      </c>
      <c r="G41" s="165">
        <v>4156671</v>
      </c>
      <c r="H41" s="301">
        <v>6.7896163081295633</v>
      </c>
    </row>
    <row r="42" spans="1:8" s="32" customFormat="1" ht="15">
      <c r="A42" s="91">
        <v>5</v>
      </c>
      <c r="B42" s="164">
        <f t="shared" si="1"/>
        <v>81298</v>
      </c>
      <c r="C42" s="165">
        <v>15873</v>
      </c>
      <c r="D42" s="165">
        <v>569789</v>
      </c>
      <c r="E42" s="165"/>
      <c r="F42" s="165">
        <v>613590</v>
      </c>
      <c r="G42" s="165">
        <v>3731263</v>
      </c>
      <c r="H42" s="301">
        <v>6.0810361968089444</v>
      </c>
    </row>
    <row r="43" spans="1:8" s="32" customFormat="1" ht="15">
      <c r="A43" s="91">
        <v>6</v>
      </c>
      <c r="B43" s="164">
        <f t="shared" si="1"/>
        <v>81329</v>
      </c>
      <c r="C43" s="165">
        <v>13945</v>
      </c>
      <c r="D43" s="165">
        <v>567438</v>
      </c>
      <c r="E43" s="165"/>
      <c r="F43" s="165">
        <v>614295</v>
      </c>
      <c r="G43" s="165">
        <v>3238988</v>
      </c>
      <c r="H43" s="301">
        <v>5.2726914593151495</v>
      </c>
    </row>
    <row r="44" spans="1:8" s="32" customFormat="1" ht="15">
      <c r="A44" s="91">
        <v>7</v>
      </c>
      <c r="B44" s="164">
        <f t="shared" si="1"/>
        <v>81359</v>
      </c>
      <c r="C44" s="165">
        <v>13287</v>
      </c>
      <c r="D44" s="165">
        <v>560128</v>
      </c>
      <c r="E44" s="165"/>
      <c r="F44" s="165">
        <v>617238</v>
      </c>
      <c r="G44" s="165">
        <v>3153134</v>
      </c>
      <c r="H44" s="301">
        <v>5.1084573535653997</v>
      </c>
    </row>
    <row r="45" spans="1:8" s="32" customFormat="1" ht="15">
      <c r="A45" s="91">
        <v>8</v>
      </c>
      <c r="B45" s="164">
        <f t="shared" si="1"/>
        <v>81390</v>
      </c>
      <c r="C45" s="165">
        <v>13384</v>
      </c>
      <c r="D45" s="165">
        <v>555800</v>
      </c>
      <c r="E45" s="165"/>
      <c r="F45" s="165">
        <v>613327</v>
      </c>
      <c r="G45" s="165">
        <v>3133919</v>
      </c>
      <c r="H45" s="301">
        <v>5.1097033067189281</v>
      </c>
    </row>
    <row r="46" spans="1:8" s="32" customFormat="1" ht="15">
      <c r="A46" s="91">
        <v>9</v>
      </c>
      <c r="B46" s="164">
        <f t="shared" si="1"/>
        <v>81420</v>
      </c>
      <c r="C46" s="165">
        <v>11366</v>
      </c>
      <c r="D46" s="165">
        <v>542323</v>
      </c>
      <c r="E46" s="165"/>
      <c r="F46" s="165">
        <v>615100</v>
      </c>
      <c r="G46" s="165">
        <v>2669652</v>
      </c>
      <c r="H46" s="301">
        <v>4.3401918387254108</v>
      </c>
    </row>
    <row r="47" spans="1:8" s="32" customFormat="1" ht="15">
      <c r="A47" s="91">
        <v>10</v>
      </c>
      <c r="B47" s="164">
        <f t="shared" si="1"/>
        <v>81451</v>
      </c>
      <c r="C47" s="165">
        <v>11272</v>
      </c>
      <c r="D47" s="165">
        <v>556448</v>
      </c>
      <c r="E47" s="165"/>
      <c r="F47" s="165">
        <v>624915</v>
      </c>
      <c r="G47" s="165">
        <v>2677510</v>
      </c>
      <c r="H47" s="301">
        <v>4.2845987054239378</v>
      </c>
    </row>
    <row r="48" spans="1:8" s="32" customFormat="1" ht="15">
      <c r="A48" s="91">
        <v>11</v>
      </c>
      <c r="B48" s="164">
        <f t="shared" si="1"/>
        <v>44958</v>
      </c>
      <c r="C48" s="165">
        <v>9719</v>
      </c>
      <c r="D48" s="165">
        <v>535383</v>
      </c>
      <c r="E48" s="165"/>
      <c r="F48" s="165">
        <v>630124</v>
      </c>
      <c r="G48" s="165">
        <v>2316727</v>
      </c>
      <c r="H48" s="301">
        <v>3.6766207920980634</v>
      </c>
    </row>
    <row r="49" spans="1:11" s="32" customFormat="1" ht="15.6" thickBot="1">
      <c r="A49" s="99">
        <v>12</v>
      </c>
      <c r="B49" s="164">
        <f t="shared" si="1"/>
        <v>44986</v>
      </c>
      <c r="C49" s="302">
        <v>13546</v>
      </c>
      <c r="D49" s="302">
        <v>582855</v>
      </c>
      <c r="E49" s="302"/>
      <c r="F49" s="302">
        <v>636622</v>
      </c>
      <c r="G49" s="302">
        <v>3232865</v>
      </c>
      <c r="H49" s="303">
        <v>5.0781546977641367</v>
      </c>
    </row>
    <row r="51" spans="1:11">
      <c r="K51" s="16"/>
    </row>
  </sheetData>
  <mergeCells count="5">
    <mergeCell ref="A1:H1"/>
    <mergeCell ref="A2:H2"/>
    <mergeCell ref="A3:H3"/>
    <mergeCell ref="A19:H19"/>
    <mergeCell ref="A35:H35"/>
  </mergeCells>
  <printOptions horizontalCentered="1" verticalCentered="1"/>
  <pageMargins left="0" right="0" top="0" bottom="0" header="0" footer="0"/>
  <pageSetup paperSize="9" scale="5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BreakPreview" topLeftCell="A34" zoomScaleSheetLayoutView="100" workbookViewId="0">
      <selection activeCell="L12" sqref="L12"/>
    </sheetView>
  </sheetViews>
  <sheetFormatPr defaultColWidth="9.109375" defaultRowHeight="13.2"/>
  <cols>
    <col min="1" max="1" width="4" style="17" bestFit="1" customWidth="1"/>
    <col min="2" max="2" width="9.44140625" style="17" customWidth="1"/>
    <col min="3" max="3" width="15.44140625" style="17" customWidth="1"/>
    <col min="4" max="4" width="14.88671875" style="17" bestFit="1" customWidth="1"/>
    <col min="5" max="5" width="19.6640625" style="17" bestFit="1" customWidth="1"/>
    <col min="6" max="6" width="10.88671875" style="17" bestFit="1" customWidth="1"/>
    <col min="7" max="7" width="17.33203125" style="17" customWidth="1"/>
    <col min="8" max="8" width="10" style="17" bestFit="1" customWidth="1"/>
    <col min="9" max="9" width="11.109375" style="17" bestFit="1" customWidth="1"/>
    <col min="10" max="10" width="9.109375" style="17"/>
    <col min="11" max="11" width="13.44140625" style="17" bestFit="1" customWidth="1"/>
    <col min="12" max="14" width="9.109375" style="17"/>
    <col min="15" max="15" width="13.109375" style="17" bestFit="1" customWidth="1"/>
    <col min="16" max="16384" width="9.109375" style="17"/>
  </cols>
  <sheetData>
    <row r="1" spans="1:8" ht="49.5" customHeight="1">
      <c r="A1" s="399" t="s">
        <v>298</v>
      </c>
      <c r="B1" s="400"/>
      <c r="C1" s="400"/>
      <c r="D1" s="400"/>
      <c r="E1" s="400"/>
      <c r="F1" s="400"/>
      <c r="G1" s="400"/>
      <c r="H1" s="401"/>
    </row>
    <row r="2" spans="1:8" ht="15.6">
      <c r="A2" s="416" t="s">
        <v>1515</v>
      </c>
      <c r="B2" s="417"/>
      <c r="C2" s="417"/>
      <c r="D2" s="417"/>
      <c r="E2" s="417"/>
      <c r="F2" s="417"/>
      <c r="G2" s="417"/>
      <c r="H2" s="418"/>
    </row>
    <row r="3" spans="1:8" ht="29.25" customHeight="1">
      <c r="A3" s="419" t="s">
        <v>293</v>
      </c>
      <c r="B3" s="420"/>
      <c r="C3" s="420"/>
      <c r="D3" s="420"/>
      <c r="E3" s="420"/>
      <c r="F3" s="420"/>
      <c r="G3" s="420"/>
      <c r="H3" s="421"/>
    </row>
    <row r="4" spans="1:8" ht="6" customHeight="1">
      <c r="A4" s="414"/>
      <c r="B4" s="415"/>
      <c r="C4" s="415"/>
      <c r="D4" s="415"/>
      <c r="E4" s="415"/>
      <c r="F4" s="415"/>
      <c r="G4" s="415"/>
      <c r="H4" s="100"/>
    </row>
    <row r="5" spans="1:8" ht="69" customHeight="1">
      <c r="A5" s="89" t="s">
        <v>133</v>
      </c>
      <c r="B5" s="66" t="s">
        <v>39</v>
      </c>
      <c r="C5" s="67" t="s">
        <v>134</v>
      </c>
      <c r="D5" s="67" t="s">
        <v>135</v>
      </c>
      <c r="E5" s="67" t="s">
        <v>194</v>
      </c>
      <c r="F5" s="68" t="s">
        <v>195</v>
      </c>
      <c r="G5" s="101"/>
      <c r="H5" s="100"/>
    </row>
    <row r="6" spans="1:8" s="30" customFormat="1">
      <c r="A6" s="102">
        <v>1</v>
      </c>
      <c r="B6" s="71">
        <v>2</v>
      </c>
      <c r="C6" s="71">
        <v>3</v>
      </c>
      <c r="D6" s="71">
        <v>4</v>
      </c>
      <c r="E6" s="71">
        <v>5</v>
      </c>
      <c r="F6" s="45" t="s">
        <v>196</v>
      </c>
      <c r="G6" s="101"/>
      <c r="H6" s="103"/>
    </row>
    <row r="7" spans="1:8" s="30" customFormat="1" ht="15">
      <c r="A7" s="104">
        <v>1</v>
      </c>
      <c r="B7" s="164">
        <v>81176</v>
      </c>
      <c r="C7" s="172">
        <v>1309667</v>
      </c>
      <c r="D7" s="172">
        <v>2188466</v>
      </c>
      <c r="E7" s="172">
        <v>3198982</v>
      </c>
      <c r="F7" s="117">
        <v>1.4617462642782661</v>
      </c>
      <c r="G7" s="101"/>
      <c r="H7" s="103"/>
    </row>
    <row r="8" spans="1:8" s="30" customFormat="1" ht="15">
      <c r="A8" s="104">
        <v>2</v>
      </c>
      <c r="B8" s="164">
        <v>81206</v>
      </c>
      <c r="C8" s="172">
        <v>1518128</v>
      </c>
      <c r="D8" s="172">
        <v>2192026</v>
      </c>
      <c r="E8" s="172">
        <v>3829125</v>
      </c>
      <c r="F8" s="117">
        <v>1.7468428750388909</v>
      </c>
      <c r="G8" s="101"/>
      <c r="H8" s="103"/>
    </row>
    <row r="9" spans="1:8" s="30" customFormat="1" ht="15">
      <c r="A9" s="104">
        <v>3</v>
      </c>
      <c r="B9" s="164">
        <v>81237</v>
      </c>
      <c r="C9" s="172">
        <v>1808003</v>
      </c>
      <c r="D9" s="172">
        <v>2123208</v>
      </c>
      <c r="E9" s="172">
        <v>6678475</v>
      </c>
      <c r="F9" s="117">
        <v>3.1454643162610538</v>
      </c>
      <c r="G9" s="101"/>
      <c r="H9" s="103"/>
    </row>
    <row r="10" spans="1:8" s="30" customFormat="1" ht="15">
      <c r="A10" s="104">
        <v>4</v>
      </c>
      <c r="B10" s="164">
        <v>81267</v>
      </c>
      <c r="C10" s="172">
        <v>1785080</v>
      </c>
      <c r="D10" s="172">
        <v>2125931</v>
      </c>
      <c r="E10" s="172">
        <v>7880122</v>
      </c>
      <c r="F10" s="117">
        <v>3.7066687488916621</v>
      </c>
      <c r="G10" s="101"/>
      <c r="H10" s="103"/>
    </row>
    <row r="11" spans="1:8" s="30" customFormat="1" ht="15">
      <c r="A11" s="104">
        <v>5</v>
      </c>
      <c r="B11" s="164">
        <v>81298</v>
      </c>
      <c r="C11" s="172">
        <v>1737312</v>
      </c>
      <c r="D11" s="172">
        <v>2129488</v>
      </c>
      <c r="E11" s="172">
        <v>6717544</v>
      </c>
      <c r="F11" s="117">
        <v>3.1545347989751527</v>
      </c>
      <c r="G11" s="101"/>
      <c r="H11" s="103"/>
    </row>
    <row r="12" spans="1:8" s="30" customFormat="1" ht="15">
      <c r="A12" s="104">
        <v>6</v>
      </c>
      <c r="B12" s="164">
        <v>81329</v>
      </c>
      <c r="C12" s="172">
        <v>1729734</v>
      </c>
      <c r="D12" s="172">
        <v>2131428</v>
      </c>
      <c r="E12" s="172">
        <v>6113446</v>
      </c>
      <c r="F12" s="117">
        <v>2.8682395089113966</v>
      </c>
      <c r="G12" s="101"/>
      <c r="H12" s="103"/>
    </row>
    <row r="13" spans="1:8" s="30" customFormat="1" ht="15">
      <c r="A13" s="104">
        <v>7</v>
      </c>
      <c r="B13" s="164">
        <v>81359</v>
      </c>
      <c r="C13" s="172">
        <v>1414594</v>
      </c>
      <c r="D13" s="172">
        <v>2135369</v>
      </c>
      <c r="E13" s="172">
        <v>3720831</v>
      </c>
      <c r="F13" s="117">
        <v>1.7424768271900548</v>
      </c>
      <c r="G13" s="101"/>
      <c r="H13" s="103"/>
    </row>
    <row r="14" spans="1:8" s="30" customFormat="1" ht="15">
      <c r="A14" s="104">
        <v>8</v>
      </c>
      <c r="B14" s="164">
        <v>81390</v>
      </c>
      <c r="C14" s="172">
        <v>1244512</v>
      </c>
      <c r="D14" s="172">
        <v>2133712</v>
      </c>
      <c r="E14" s="172">
        <v>2621923</v>
      </c>
      <c r="F14" s="117">
        <v>1.2288082927780319</v>
      </c>
      <c r="G14" s="101"/>
      <c r="H14" s="103"/>
    </row>
    <row r="15" spans="1:8" s="30" customFormat="1" ht="15">
      <c r="A15" s="104">
        <v>9</v>
      </c>
      <c r="B15" s="164">
        <v>81420</v>
      </c>
      <c r="C15" s="172">
        <v>1289303</v>
      </c>
      <c r="D15" s="172">
        <v>2133264</v>
      </c>
      <c r="E15" s="172">
        <v>2976571</v>
      </c>
      <c r="F15" s="117">
        <v>1.3953130039226276</v>
      </c>
      <c r="G15" s="101"/>
      <c r="H15" s="103"/>
    </row>
    <row r="16" spans="1:8" s="30" customFormat="1" ht="15">
      <c r="A16" s="104">
        <v>10</v>
      </c>
      <c r="B16" s="164">
        <v>81451</v>
      </c>
      <c r="C16" s="172">
        <v>1543733</v>
      </c>
      <c r="D16" s="172">
        <v>2133687</v>
      </c>
      <c r="E16" s="172">
        <v>4387734</v>
      </c>
      <c r="F16" s="117">
        <v>2.0564093983794249</v>
      </c>
      <c r="G16" s="101"/>
      <c r="H16" s="103"/>
    </row>
    <row r="17" spans="1:8" s="30" customFormat="1" ht="15">
      <c r="A17" s="104">
        <v>11</v>
      </c>
      <c r="B17" s="164">
        <v>44958</v>
      </c>
      <c r="C17" s="172">
        <v>1175128</v>
      </c>
      <c r="D17" s="172">
        <v>2135954</v>
      </c>
      <c r="E17" s="172">
        <v>2456745</v>
      </c>
      <c r="F17" s="117">
        <v>1.1501862867833297</v>
      </c>
      <c r="G17" s="101"/>
      <c r="H17" s="103"/>
    </row>
    <row r="18" spans="1:8" s="30" customFormat="1" ht="15">
      <c r="A18" s="104">
        <v>12</v>
      </c>
      <c r="B18" s="164">
        <v>44986</v>
      </c>
      <c r="C18" s="172">
        <v>1673975</v>
      </c>
      <c r="D18" s="172">
        <v>2147880</v>
      </c>
      <c r="E18" s="172">
        <v>5282041</v>
      </c>
      <c r="F18" s="117">
        <v>2.4591881296906717</v>
      </c>
      <c r="G18" s="101"/>
      <c r="H18" s="103"/>
    </row>
    <row r="19" spans="1:8">
      <c r="A19" s="105"/>
      <c r="B19" s="101"/>
      <c r="C19" s="106"/>
      <c r="D19" s="106"/>
      <c r="E19" s="106"/>
      <c r="F19" s="101"/>
      <c r="G19" s="101"/>
      <c r="H19" s="100"/>
    </row>
    <row r="20" spans="1:8" ht="21.75" customHeight="1">
      <c r="A20" s="411" t="s">
        <v>292</v>
      </c>
      <c r="B20" s="412"/>
      <c r="C20" s="412"/>
      <c r="D20" s="412"/>
      <c r="E20" s="412"/>
      <c r="F20" s="412"/>
      <c r="G20" s="412"/>
      <c r="H20" s="413"/>
    </row>
    <row r="21" spans="1:8" ht="96.75" customHeight="1">
      <c r="A21" s="89" t="s">
        <v>133</v>
      </c>
      <c r="B21" s="66" t="s">
        <v>39</v>
      </c>
      <c r="C21" s="65" t="s">
        <v>136</v>
      </c>
      <c r="D21" s="67" t="s">
        <v>137</v>
      </c>
      <c r="E21" s="67" t="s">
        <v>291</v>
      </c>
      <c r="F21" s="67" t="s">
        <v>135</v>
      </c>
      <c r="G21" s="68" t="s">
        <v>197</v>
      </c>
      <c r="H21" s="93" t="s">
        <v>198</v>
      </c>
    </row>
    <row r="22" spans="1:8">
      <c r="A22" s="102">
        <v>1</v>
      </c>
      <c r="B22" s="71">
        <v>2</v>
      </c>
      <c r="C22" s="71">
        <v>3</v>
      </c>
      <c r="D22" s="71">
        <v>4</v>
      </c>
      <c r="E22" s="71" t="s">
        <v>138</v>
      </c>
      <c r="F22" s="71">
        <v>6</v>
      </c>
      <c r="G22" s="71">
        <v>7</v>
      </c>
      <c r="H22" s="107" t="s">
        <v>199</v>
      </c>
    </row>
    <row r="23" spans="1:8" s="30" customFormat="1" ht="15">
      <c r="A23" s="104">
        <v>1</v>
      </c>
      <c r="B23" s="164">
        <f>B7</f>
        <v>81176</v>
      </c>
      <c r="C23" s="173">
        <v>68.24444444444444</v>
      </c>
      <c r="D23" s="172">
        <v>1309667</v>
      </c>
      <c r="E23" s="174"/>
      <c r="F23" s="172">
        <v>2188466</v>
      </c>
      <c r="G23" s="173">
        <v>124971.44236111111</v>
      </c>
      <c r="H23" s="296">
        <v>5.710458483755796E-2</v>
      </c>
    </row>
    <row r="24" spans="1:8" s="30" customFormat="1" ht="15">
      <c r="A24" s="104">
        <v>2</v>
      </c>
      <c r="B24" s="164">
        <f t="shared" ref="B24:B34" si="0">B8</f>
        <v>81206</v>
      </c>
      <c r="C24" s="173">
        <v>112.9048611111111</v>
      </c>
      <c r="D24" s="172">
        <v>1518128</v>
      </c>
      <c r="E24" s="174"/>
      <c r="F24" s="172">
        <v>2192026</v>
      </c>
      <c r="G24" s="173">
        <v>221863.21597222227</v>
      </c>
      <c r="H24" s="296">
        <v>0.10121377026195048</v>
      </c>
    </row>
    <row r="25" spans="1:8" s="30" customFormat="1" ht="15">
      <c r="A25" s="104">
        <v>3</v>
      </c>
      <c r="B25" s="164">
        <f t="shared" si="0"/>
        <v>81237</v>
      </c>
      <c r="C25" s="173">
        <v>170.97708333333333</v>
      </c>
      <c r="D25" s="172">
        <v>1808003</v>
      </c>
      <c r="E25" s="173"/>
      <c r="F25" s="172">
        <v>2123208</v>
      </c>
      <c r="G25" s="173">
        <v>337258.8513888889</v>
      </c>
      <c r="H25" s="296">
        <v>0.15884399992317705</v>
      </c>
    </row>
    <row r="26" spans="1:8" s="30" customFormat="1" ht="15">
      <c r="A26" s="104">
        <v>4</v>
      </c>
      <c r="B26" s="164">
        <f t="shared" si="0"/>
        <v>81267</v>
      </c>
      <c r="C26" s="173">
        <v>171.08472222222224</v>
      </c>
      <c r="D26" s="172">
        <v>1785080</v>
      </c>
      <c r="E26" s="174"/>
      <c r="F26" s="172">
        <v>2125931</v>
      </c>
      <c r="G26" s="173">
        <v>334522.67013888888</v>
      </c>
      <c r="H26" s="296">
        <v>0.15735349366413531</v>
      </c>
    </row>
    <row r="27" spans="1:8" s="30" customFormat="1" ht="15">
      <c r="A27" s="104">
        <v>5</v>
      </c>
      <c r="B27" s="164">
        <f t="shared" si="0"/>
        <v>81298</v>
      </c>
      <c r="C27" s="173">
        <v>137.73680555555555</v>
      </c>
      <c r="D27" s="172">
        <v>1737312</v>
      </c>
      <c r="E27" s="174"/>
      <c r="F27" s="172">
        <v>2129488</v>
      </c>
      <c r="G27" s="173">
        <v>260071.75624999998</v>
      </c>
      <c r="H27" s="296">
        <v>0.1221287728552591</v>
      </c>
    </row>
    <row r="28" spans="1:8" s="30" customFormat="1" ht="15">
      <c r="A28" s="104">
        <v>6</v>
      </c>
      <c r="B28" s="164">
        <f t="shared" si="0"/>
        <v>81329</v>
      </c>
      <c r="C28" s="173">
        <v>137.81874999999999</v>
      </c>
      <c r="D28" s="172">
        <v>1729734</v>
      </c>
      <c r="E28" s="173"/>
      <c r="F28" s="172">
        <v>2131428</v>
      </c>
      <c r="G28" s="173">
        <v>274481.63749999995</v>
      </c>
      <c r="H28" s="296">
        <v>0.12877828268184521</v>
      </c>
    </row>
    <row r="29" spans="1:8" s="30" customFormat="1" ht="15">
      <c r="A29" s="104">
        <v>7</v>
      </c>
      <c r="B29" s="164">
        <f t="shared" si="0"/>
        <v>81359</v>
      </c>
      <c r="C29" s="173">
        <v>91.766666666666666</v>
      </c>
      <c r="D29" s="172">
        <v>1414594</v>
      </c>
      <c r="E29" s="174"/>
      <c r="F29" s="172">
        <v>2135369</v>
      </c>
      <c r="G29" s="173">
        <v>179299.90972222222</v>
      </c>
      <c r="H29" s="296">
        <v>8.3966710073164044E-2</v>
      </c>
    </row>
    <row r="30" spans="1:8" s="30" customFormat="1" ht="15">
      <c r="A30" s="104">
        <v>8</v>
      </c>
      <c r="B30" s="164">
        <f t="shared" si="0"/>
        <v>81390</v>
      </c>
      <c r="C30" s="173">
        <v>65.143750000000011</v>
      </c>
      <c r="D30" s="172">
        <v>1244512</v>
      </c>
      <c r="E30" s="174"/>
      <c r="F30" s="172">
        <v>2133712</v>
      </c>
      <c r="G30" s="173">
        <v>123851.75694444445</v>
      </c>
      <c r="H30" s="296">
        <v>5.8045208043280658E-2</v>
      </c>
    </row>
    <row r="31" spans="1:8" s="30" customFormat="1" ht="15">
      <c r="A31" s="104">
        <v>9</v>
      </c>
      <c r="B31" s="164">
        <f t="shared" si="0"/>
        <v>81420</v>
      </c>
      <c r="C31" s="173">
        <v>83.639583333333334</v>
      </c>
      <c r="D31" s="172">
        <v>1289303</v>
      </c>
      <c r="E31" s="173"/>
      <c r="F31" s="172">
        <v>2133264</v>
      </c>
      <c r="G31" s="173">
        <v>169162.37569444446</v>
      </c>
      <c r="H31" s="296">
        <v>7.929744077359599E-2</v>
      </c>
    </row>
    <row r="32" spans="1:8" s="30" customFormat="1" ht="15">
      <c r="A32" s="104">
        <v>10</v>
      </c>
      <c r="B32" s="164">
        <f t="shared" si="0"/>
        <v>81451</v>
      </c>
      <c r="C32" s="173">
        <v>100.45069444444444</v>
      </c>
      <c r="D32" s="172">
        <v>1543733</v>
      </c>
      <c r="E32" s="174"/>
      <c r="F32" s="172">
        <v>2133687</v>
      </c>
      <c r="G32" s="173">
        <v>200718.37638888886</v>
      </c>
      <c r="H32" s="296">
        <v>9.4071143700500057E-2</v>
      </c>
    </row>
    <row r="33" spans="1:8" s="30" customFormat="1" ht="15">
      <c r="A33" s="104">
        <v>11</v>
      </c>
      <c r="B33" s="164">
        <f t="shared" si="0"/>
        <v>44958</v>
      </c>
      <c r="C33" s="173">
        <v>58.452777777777776</v>
      </c>
      <c r="D33" s="172">
        <v>1175128</v>
      </c>
      <c r="E33" s="174"/>
      <c r="F33" s="172">
        <v>2135954</v>
      </c>
      <c r="G33" s="173">
        <v>113970.12152777778</v>
      </c>
      <c r="H33" s="296">
        <v>5.3357947562437107E-2</v>
      </c>
    </row>
    <row r="34" spans="1:8" s="30" customFormat="1" ht="15">
      <c r="A34" s="104">
        <v>12</v>
      </c>
      <c r="B34" s="164">
        <f t="shared" si="0"/>
        <v>44986</v>
      </c>
      <c r="C34" s="173">
        <v>105.70902777777776</v>
      </c>
      <c r="D34" s="172">
        <v>1673975</v>
      </c>
      <c r="E34" s="173"/>
      <c r="F34" s="172">
        <v>2147880</v>
      </c>
      <c r="G34" s="173">
        <v>214219.23125000001</v>
      </c>
      <c r="H34" s="296">
        <v>9.973519528558393E-2</v>
      </c>
    </row>
    <row r="35" spans="1:8" s="30" customFormat="1" ht="7.5" customHeight="1">
      <c r="A35" s="108"/>
      <c r="B35" s="46"/>
      <c r="C35" s="47"/>
      <c r="D35" s="48"/>
      <c r="E35" s="47"/>
      <c r="F35" s="49"/>
      <c r="G35" s="47"/>
      <c r="H35" s="103"/>
    </row>
    <row r="36" spans="1:8" ht="24.75" customHeight="1">
      <c r="A36" s="411" t="s">
        <v>139</v>
      </c>
      <c r="B36" s="412"/>
      <c r="C36" s="412"/>
      <c r="D36" s="412"/>
      <c r="E36" s="412"/>
      <c r="F36" s="412"/>
      <c r="G36" s="412"/>
      <c r="H36" s="413"/>
    </row>
    <row r="37" spans="1:8" ht="99" customHeight="1">
      <c r="A37" s="89" t="s">
        <v>133</v>
      </c>
      <c r="B37" s="66" t="s">
        <v>39</v>
      </c>
      <c r="C37" s="65" t="s">
        <v>140</v>
      </c>
      <c r="D37" s="65" t="s">
        <v>141</v>
      </c>
      <c r="E37" s="65" t="s">
        <v>200</v>
      </c>
      <c r="F37" s="65" t="s">
        <v>142</v>
      </c>
      <c r="G37" s="67" t="s">
        <v>201</v>
      </c>
      <c r="H37" s="97" t="s">
        <v>202</v>
      </c>
    </row>
    <row r="38" spans="1:8">
      <c r="A38" s="102">
        <v>1</v>
      </c>
      <c r="B38" s="71">
        <v>2</v>
      </c>
      <c r="C38" s="71">
        <v>3</v>
      </c>
      <c r="D38" s="71">
        <v>4</v>
      </c>
      <c r="E38" s="71" t="s">
        <v>138</v>
      </c>
      <c r="F38" s="71">
        <v>6</v>
      </c>
      <c r="G38" s="71">
        <v>7</v>
      </c>
      <c r="H38" s="109" t="s">
        <v>199</v>
      </c>
    </row>
    <row r="39" spans="1:8" s="30" customFormat="1" ht="15">
      <c r="A39" s="110">
        <v>1</v>
      </c>
      <c r="B39" s="164">
        <f>B7</f>
        <v>81176</v>
      </c>
      <c r="C39" s="172">
        <v>4279</v>
      </c>
      <c r="D39" s="172">
        <v>2069541</v>
      </c>
      <c r="E39" s="172"/>
      <c r="F39" s="172">
        <v>2188466</v>
      </c>
      <c r="G39" s="172">
        <v>10064706</v>
      </c>
      <c r="H39" s="297">
        <v>4.5989775486573699</v>
      </c>
    </row>
    <row r="40" spans="1:8" s="30" customFormat="1" ht="15">
      <c r="A40" s="110">
        <v>2</v>
      </c>
      <c r="B40" s="164">
        <f t="shared" ref="B40:B50" si="1">B8</f>
        <v>81206</v>
      </c>
      <c r="C40" s="172">
        <v>4635</v>
      </c>
      <c r="D40" s="172">
        <v>2082376</v>
      </c>
      <c r="E40" s="172"/>
      <c r="F40" s="172">
        <v>2192026</v>
      </c>
      <c r="G40" s="172">
        <v>10469906</v>
      </c>
      <c r="H40" s="297">
        <v>4.7763603168940518</v>
      </c>
    </row>
    <row r="41" spans="1:8" s="30" customFormat="1" ht="15">
      <c r="A41" s="110">
        <v>3</v>
      </c>
      <c r="B41" s="164">
        <f t="shared" si="1"/>
        <v>81237</v>
      </c>
      <c r="C41" s="172">
        <v>5555</v>
      </c>
      <c r="D41" s="172">
        <v>2039441</v>
      </c>
      <c r="E41" s="172"/>
      <c r="F41" s="172">
        <v>2123208</v>
      </c>
      <c r="G41" s="172">
        <v>12716115</v>
      </c>
      <c r="H41" s="297">
        <v>5.9891046944058237</v>
      </c>
    </row>
    <row r="42" spans="1:8" s="30" customFormat="1" ht="15">
      <c r="A42" s="110">
        <v>4</v>
      </c>
      <c r="B42" s="164">
        <f t="shared" si="1"/>
        <v>81267</v>
      </c>
      <c r="C42" s="172">
        <v>6871</v>
      </c>
      <c r="D42" s="172">
        <v>2059519</v>
      </c>
      <c r="E42" s="172"/>
      <c r="F42" s="172">
        <v>2125931</v>
      </c>
      <c r="G42" s="172">
        <v>15478305</v>
      </c>
      <c r="H42" s="297">
        <v>7.2807184240692662</v>
      </c>
    </row>
    <row r="43" spans="1:8" s="30" customFormat="1" ht="15">
      <c r="A43" s="110">
        <v>5</v>
      </c>
      <c r="B43" s="164">
        <f t="shared" si="1"/>
        <v>81298</v>
      </c>
      <c r="C43" s="172">
        <v>6080</v>
      </c>
      <c r="D43" s="172">
        <v>2067941</v>
      </c>
      <c r="E43" s="172"/>
      <c r="F43" s="172">
        <v>2129488</v>
      </c>
      <c r="G43" s="172">
        <v>13630761</v>
      </c>
      <c r="H43" s="297">
        <v>6.4009569436409128</v>
      </c>
    </row>
    <row r="44" spans="1:8" s="30" customFormat="1" ht="15">
      <c r="A44" s="110">
        <v>6</v>
      </c>
      <c r="B44" s="164">
        <f t="shared" si="1"/>
        <v>81329</v>
      </c>
      <c r="C44" s="172">
        <v>5266</v>
      </c>
      <c r="D44" s="172">
        <v>2051346</v>
      </c>
      <c r="E44" s="172"/>
      <c r="F44" s="172">
        <v>2131428</v>
      </c>
      <c r="G44" s="172">
        <v>11875034</v>
      </c>
      <c r="H44" s="297">
        <v>5.5713981424659895</v>
      </c>
    </row>
    <row r="45" spans="1:8" s="30" customFormat="1" ht="15">
      <c r="A45" s="110">
        <v>7</v>
      </c>
      <c r="B45" s="164">
        <f t="shared" si="1"/>
        <v>81359</v>
      </c>
      <c r="C45" s="172">
        <v>4955</v>
      </c>
      <c r="D45" s="172">
        <v>2027569</v>
      </c>
      <c r="E45" s="172"/>
      <c r="F45" s="172">
        <v>2135369</v>
      </c>
      <c r="G45" s="172">
        <v>11143926</v>
      </c>
      <c r="H45" s="297">
        <v>5.2187354972372457</v>
      </c>
    </row>
    <row r="46" spans="1:8" s="30" customFormat="1" ht="15">
      <c r="A46" s="110">
        <v>8</v>
      </c>
      <c r="B46" s="164">
        <f t="shared" si="1"/>
        <v>81390</v>
      </c>
      <c r="C46" s="172">
        <v>4578</v>
      </c>
      <c r="D46" s="172">
        <v>1986576</v>
      </c>
      <c r="E46" s="172"/>
      <c r="F46" s="172">
        <v>2133712</v>
      </c>
      <c r="G46" s="172">
        <v>10156605</v>
      </c>
      <c r="H46" s="297">
        <v>4.7600636824463658</v>
      </c>
    </row>
    <row r="47" spans="1:8" s="30" customFormat="1" ht="15">
      <c r="A47" s="110">
        <v>9</v>
      </c>
      <c r="B47" s="164">
        <f t="shared" si="1"/>
        <v>81420</v>
      </c>
      <c r="C47" s="172">
        <v>4252</v>
      </c>
      <c r="D47" s="172">
        <v>2013288</v>
      </c>
      <c r="E47" s="172"/>
      <c r="F47" s="172">
        <v>2133264</v>
      </c>
      <c r="G47" s="172">
        <v>9714163</v>
      </c>
      <c r="H47" s="297">
        <v>4.5536619002617584</v>
      </c>
    </row>
    <row r="48" spans="1:8" s="30" customFormat="1" ht="15">
      <c r="A48" s="110">
        <v>10</v>
      </c>
      <c r="B48" s="164">
        <f t="shared" si="1"/>
        <v>81451</v>
      </c>
      <c r="C48" s="172">
        <v>5305</v>
      </c>
      <c r="D48" s="172">
        <v>2026607</v>
      </c>
      <c r="E48" s="172"/>
      <c r="F48" s="172">
        <v>2133687</v>
      </c>
      <c r="G48" s="172">
        <v>12651703</v>
      </c>
      <c r="H48" s="297">
        <v>5.929502780867109</v>
      </c>
    </row>
    <row r="49" spans="1:8" s="30" customFormat="1" ht="15">
      <c r="A49" s="110">
        <v>11</v>
      </c>
      <c r="B49" s="164">
        <f t="shared" si="1"/>
        <v>44958</v>
      </c>
      <c r="C49" s="172">
        <v>3536</v>
      </c>
      <c r="D49" s="172">
        <v>1924969</v>
      </c>
      <c r="E49" s="172"/>
      <c r="F49" s="172">
        <v>2135954</v>
      </c>
      <c r="G49" s="172">
        <v>8020549</v>
      </c>
      <c r="H49" s="297">
        <v>3.7550195369375934</v>
      </c>
    </row>
    <row r="50" spans="1:8" s="30" customFormat="1" ht="15.6" thickBot="1">
      <c r="A50" s="111">
        <v>12</v>
      </c>
      <c r="B50" s="164">
        <f t="shared" si="1"/>
        <v>44986</v>
      </c>
      <c r="C50" s="298">
        <v>5500</v>
      </c>
      <c r="D50" s="298">
        <v>2051676</v>
      </c>
      <c r="E50" s="298"/>
      <c r="F50" s="298">
        <v>2147880</v>
      </c>
      <c r="G50" s="298">
        <v>12390020</v>
      </c>
      <c r="H50" s="299">
        <v>5.76848799746727</v>
      </c>
    </row>
    <row r="51" spans="1:8">
      <c r="A51" s="30"/>
      <c r="B51" s="30"/>
      <c r="C51" s="31"/>
      <c r="D51" s="31"/>
      <c r="E51" s="31"/>
      <c r="F51" s="31"/>
      <c r="G51" s="31"/>
    </row>
  </sheetData>
  <mergeCells count="6">
    <mergeCell ref="A36:H36"/>
    <mergeCell ref="A4:G4"/>
    <mergeCell ref="A1:H1"/>
    <mergeCell ref="A2:H2"/>
    <mergeCell ref="A3:H3"/>
    <mergeCell ref="A20:H20"/>
  </mergeCells>
  <printOptions horizontalCentered="1" verticalCentered="1"/>
  <pageMargins left="0" right="0" top="0" bottom="0" header="0" footer="0"/>
  <pageSetup paperSize="9"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view="pageBreakPreview" topLeftCell="A34" zoomScaleSheetLayoutView="100" workbookViewId="0">
      <selection activeCell="K18" sqref="K18"/>
    </sheetView>
  </sheetViews>
  <sheetFormatPr defaultColWidth="9.109375" defaultRowHeight="13.2"/>
  <cols>
    <col min="1" max="1" width="3.6640625" style="15" bestFit="1" customWidth="1"/>
    <col min="2" max="2" width="9" style="15" customWidth="1"/>
    <col min="3" max="3" width="16.5546875" style="15" customWidth="1"/>
    <col min="4" max="4" width="17.44140625" style="15" customWidth="1"/>
    <col min="5" max="5" width="14.5546875" style="15" bestFit="1" customWidth="1"/>
    <col min="6" max="6" width="12.6640625" style="15" bestFit="1" customWidth="1"/>
    <col min="7" max="7" width="14.5546875" style="15" bestFit="1" customWidth="1"/>
    <col min="8" max="8" width="10.6640625" style="15" customWidth="1"/>
    <col min="9" max="16384" width="9.109375" style="15"/>
  </cols>
  <sheetData>
    <row r="1" spans="1:8" ht="51.75" customHeight="1">
      <c r="A1" s="399" t="s">
        <v>298</v>
      </c>
      <c r="B1" s="400"/>
      <c r="C1" s="400"/>
      <c r="D1" s="400"/>
      <c r="E1" s="400"/>
      <c r="F1" s="400"/>
      <c r="G1" s="400"/>
      <c r="H1" s="401"/>
    </row>
    <row r="2" spans="1:8" ht="20.25" customHeight="1">
      <c r="A2" s="430" t="s">
        <v>1515</v>
      </c>
      <c r="B2" s="431"/>
      <c r="C2" s="431"/>
      <c r="D2" s="431"/>
      <c r="E2" s="431"/>
      <c r="F2" s="431"/>
      <c r="G2" s="431"/>
      <c r="H2" s="432"/>
    </row>
    <row r="3" spans="1:8" s="32" customFormat="1" ht="36" customHeight="1">
      <c r="A3" s="427" t="s">
        <v>294</v>
      </c>
      <c r="B3" s="428"/>
      <c r="C3" s="428"/>
      <c r="D3" s="428"/>
      <c r="E3" s="428"/>
      <c r="F3" s="428"/>
      <c r="G3" s="428"/>
      <c r="H3" s="429"/>
    </row>
    <row r="4" spans="1:8" s="32" customFormat="1">
      <c r="A4" s="422"/>
      <c r="B4" s="423"/>
      <c r="C4" s="423"/>
      <c r="D4" s="423"/>
      <c r="E4" s="423"/>
      <c r="F4" s="423"/>
      <c r="G4" s="423"/>
      <c r="H4" s="88"/>
    </row>
    <row r="5" spans="1:8" s="32" customFormat="1" ht="69" customHeight="1">
      <c r="A5" s="89" t="s">
        <v>133</v>
      </c>
      <c r="B5" s="66" t="s">
        <v>39</v>
      </c>
      <c r="C5" s="67" t="s">
        <v>134</v>
      </c>
      <c r="D5" s="67" t="s">
        <v>135</v>
      </c>
      <c r="E5" s="67" t="s">
        <v>194</v>
      </c>
      <c r="F5" s="68" t="s">
        <v>195</v>
      </c>
      <c r="G5" s="34"/>
      <c r="H5" s="88"/>
    </row>
    <row r="6" spans="1:8" s="32" customFormat="1">
      <c r="A6" s="90">
        <v>1</v>
      </c>
      <c r="B6" s="44">
        <v>2</v>
      </c>
      <c r="C6" s="44">
        <v>3</v>
      </c>
      <c r="D6" s="44">
        <v>4</v>
      </c>
      <c r="E6" s="44">
        <v>5</v>
      </c>
      <c r="F6" s="69" t="s">
        <v>196</v>
      </c>
      <c r="G6" s="34"/>
      <c r="H6" s="88"/>
    </row>
    <row r="7" spans="1:8" s="32" customFormat="1" ht="15">
      <c r="A7" s="110">
        <v>1</v>
      </c>
      <c r="B7" s="164">
        <v>81176</v>
      </c>
      <c r="C7" s="165">
        <v>666620</v>
      </c>
      <c r="D7" s="165">
        <v>1150475</v>
      </c>
      <c r="E7" s="165">
        <v>1597066</v>
      </c>
      <c r="F7" s="166">
        <v>1.388179664921011</v>
      </c>
      <c r="G7" s="34"/>
      <c r="H7" s="88"/>
    </row>
    <row r="8" spans="1:8" s="32" customFormat="1" ht="15">
      <c r="A8" s="110">
        <v>2</v>
      </c>
      <c r="B8" s="164">
        <v>81206</v>
      </c>
      <c r="C8" s="165">
        <v>705060</v>
      </c>
      <c r="D8" s="165">
        <v>1158388</v>
      </c>
      <c r="E8" s="165">
        <v>1692727</v>
      </c>
      <c r="F8" s="166">
        <v>1.4612780864442656</v>
      </c>
      <c r="G8" s="34"/>
      <c r="H8" s="88"/>
    </row>
    <row r="9" spans="1:8" s="32" customFormat="1" ht="15">
      <c r="A9" s="110">
        <v>3</v>
      </c>
      <c r="B9" s="164">
        <v>81237</v>
      </c>
      <c r="C9" s="165">
        <v>882176</v>
      </c>
      <c r="D9" s="165">
        <v>1225329</v>
      </c>
      <c r="E9" s="165">
        <v>2784262</v>
      </c>
      <c r="F9" s="166">
        <v>2.2722566755540758</v>
      </c>
      <c r="G9" s="34"/>
      <c r="H9" s="88"/>
    </row>
    <row r="10" spans="1:8" s="32" customFormat="1" ht="15">
      <c r="A10" s="110">
        <v>4</v>
      </c>
      <c r="B10" s="164">
        <v>81267</v>
      </c>
      <c r="C10" s="165">
        <v>927147</v>
      </c>
      <c r="D10" s="165">
        <v>1233584</v>
      </c>
      <c r="E10" s="165">
        <v>3004983</v>
      </c>
      <c r="F10" s="166">
        <v>2.4359776067134464</v>
      </c>
      <c r="G10" s="34"/>
      <c r="H10" s="88"/>
    </row>
    <row r="11" spans="1:8" s="32" customFormat="1" ht="15">
      <c r="A11" s="110">
        <v>5</v>
      </c>
      <c r="B11" s="164">
        <v>81298</v>
      </c>
      <c r="C11" s="165">
        <v>800550</v>
      </c>
      <c r="D11" s="165">
        <v>1237365</v>
      </c>
      <c r="E11" s="165">
        <v>2325307</v>
      </c>
      <c r="F11" s="166">
        <v>1.8792409677015269</v>
      </c>
      <c r="G11" s="34"/>
      <c r="H11" s="88"/>
    </row>
    <row r="12" spans="1:8" s="32" customFormat="1" ht="15">
      <c r="A12" s="110">
        <v>6</v>
      </c>
      <c r="B12" s="164">
        <v>81329</v>
      </c>
      <c r="C12" s="165">
        <v>865772</v>
      </c>
      <c r="D12" s="165">
        <v>1243033</v>
      </c>
      <c r="E12" s="165">
        <v>2590235</v>
      </c>
      <c r="F12" s="166">
        <v>2.0838022803899814</v>
      </c>
      <c r="G12" s="34"/>
      <c r="H12" s="88"/>
    </row>
    <row r="13" spans="1:8" s="32" customFormat="1" ht="15">
      <c r="A13" s="110">
        <v>7</v>
      </c>
      <c r="B13" s="164">
        <v>81359</v>
      </c>
      <c r="C13" s="165">
        <v>647857</v>
      </c>
      <c r="D13" s="165">
        <v>1247665</v>
      </c>
      <c r="E13" s="165">
        <v>1643739</v>
      </c>
      <c r="F13" s="166">
        <v>1.3174522007109279</v>
      </c>
      <c r="G13" s="34"/>
      <c r="H13" s="88"/>
    </row>
    <row r="14" spans="1:8" s="32" customFormat="1" ht="15">
      <c r="A14" s="110">
        <v>8</v>
      </c>
      <c r="B14" s="164">
        <v>81390</v>
      </c>
      <c r="C14" s="165">
        <v>663270</v>
      </c>
      <c r="D14" s="165">
        <v>1255728</v>
      </c>
      <c r="E14" s="165">
        <v>1441423</v>
      </c>
      <c r="F14" s="166">
        <v>1.1478783621930864</v>
      </c>
      <c r="G14" s="34"/>
      <c r="H14" s="88"/>
    </row>
    <row r="15" spans="1:8" s="32" customFormat="1" ht="15">
      <c r="A15" s="110">
        <v>9</v>
      </c>
      <c r="B15" s="164">
        <v>81420</v>
      </c>
      <c r="C15" s="165">
        <v>728981</v>
      </c>
      <c r="D15" s="165">
        <v>1256393</v>
      </c>
      <c r="E15" s="165">
        <v>1586713</v>
      </c>
      <c r="F15" s="166">
        <v>1.2629113661091713</v>
      </c>
      <c r="G15" s="34"/>
      <c r="H15" s="88"/>
    </row>
    <row r="16" spans="1:8" s="32" customFormat="1" ht="15">
      <c r="A16" s="110">
        <v>10</v>
      </c>
      <c r="B16" s="164">
        <v>81451</v>
      </c>
      <c r="C16" s="165">
        <v>830964</v>
      </c>
      <c r="D16" s="165">
        <v>1263163</v>
      </c>
      <c r="E16" s="165">
        <v>2502082</v>
      </c>
      <c r="F16" s="166">
        <v>1.9808069109054018</v>
      </c>
      <c r="G16" s="34"/>
      <c r="H16" s="88"/>
    </row>
    <row r="17" spans="1:8" s="32" customFormat="1" ht="15">
      <c r="A17" s="110">
        <v>11</v>
      </c>
      <c r="B17" s="164">
        <v>44958</v>
      </c>
      <c r="C17" s="165">
        <v>668055</v>
      </c>
      <c r="D17" s="165">
        <v>1266071</v>
      </c>
      <c r="E17" s="165">
        <v>1419277</v>
      </c>
      <c r="F17" s="166">
        <v>1.1210090113429658</v>
      </c>
      <c r="G17" s="34"/>
      <c r="H17" s="88"/>
    </row>
    <row r="18" spans="1:8" s="32" customFormat="1" ht="15">
      <c r="A18" s="110">
        <v>12</v>
      </c>
      <c r="B18" s="164">
        <v>44986</v>
      </c>
      <c r="C18" s="165">
        <v>764447</v>
      </c>
      <c r="D18" s="165">
        <v>1273066</v>
      </c>
      <c r="E18" s="165">
        <v>2067895</v>
      </c>
      <c r="F18" s="166">
        <v>1.6243423357469291</v>
      </c>
      <c r="G18" s="34"/>
      <c r="H18" s="88"/>
    </row>
    <row r="19" spans="1:8" s="32" customFormat="1">
      <c r="A19" s="95"/>
      <c r="B19" s="34"/>
      <c r="C19" s="34"/>
      <c r="D19" s="34"/>
      <c r="E19" s="34"/>
      <c r="F19" s="34"/>
      <c r="G19" s="34"/>
      <c r="H19" s="88"/>
    </row>
    <row r="20" spans="1:8" s="32" customFormat="1" ht="39.75" customHeight="1">
      <c r="A20" s="424" t="s">
        <v>301</v>
      </c>
      <c r="B20" s="425"/>
      <c r="C20" s="425"/>
      <c r="D20" s="425"/>
      <c r="E20" s="425"/>
      <c r="F20" s="425"/>
      <c r="G20" s="425"/>
      <c r="H20" s="426"/>
    </row>
    <row r="21" spans="1:8" s="32" customFormat="1" ht="98.25" customHeight="1">
      <c r="A21" s="112" t="s">
        <v>133</v>
      </c>
      <c r="B21" s="72" t="s">
        <v>39</v>
      </c>
      <c r="C21" s="72" t="s">
        <v>136</v>
      </c>
      <c r="D21" s="73" t="s">
        <v>137</v>
      </c>
      <c r="E21" s="73" t="s">
        <v>291</v>
      </c>
      <c r="F21" s="73" t="s">
        <v>203</v>
      </c>
      <c r="G21" s="73" t="s">
        <v>197</v>
      </c>
      <c r="H21" s="113" t="s">
        <v>198</v>
      </c>
    </row>
    <row r="22" spans="1:8" s="32" customFormat="1">
      <c r="A22" s="91">
        <v>1</v>
      </c>
      <c r="B22" s="33">
        <v>2</v>
      </c>
      <c r="C22" s="33">
        <v>3</v>
      </c>
      <c r="D22" s="33">
        <v>4</v>
      </c>
      <c r="E22" s="33" t="s">
        <v>138</v>
      </c>
      <c r="F22" s="33">
        <v>6</v>
      </c>
      <c r="G22" s="33">
        <v>7</v>
      </c>
      <c r="H22" s="94" t="s">
        <v>199</v>
      </c>
    </row>
    <row r="23" spans="1:8" s="32" customFormat="1" ht="15">
      <c r="A23" s="110">
        <v>1</v>
      </c>
      <c r="B23" s="164">
        <f>B7</f>
        <v>81176</v>
      </c>
      <c r="C23" s="167">
        <v>52.297916666666659</v>
      </c>
      <c r="D23" s="165">
        <v>666620</v>
      </c>
      <c r="E23" s="168"/>
      <c r="F23" s="165">
        <v>1150475</v>
      </c>
      <c r="G23" s="167">
        <v>49286.981250000004</v>
      </c>
      <c r="H23" s="300">
        <v>4.2840549555618335E-2</v>
      </c>
    </row>
    <row r="24" spans="1:8" s="32" customFormat="1" ht="15">
      <c r="A24" s="110">
        <v>2</v>
      </c>
      <c r="B24" s="164">
        <f t="shared" ref="B24:B34" si="0">B8</f>
        <v>81206</v>
      </c>
      <c r="C24" s="167">
        <v>53.870833333333337</v>
      </c>
      <c r="D24" s="165">
        <v>705060</v>
      </c>
      <c r="E24" s="168"/>
      <c r="F24" s="165">
        <v>1158388</v>
      </c>
      <c r="G24" s="167">
        <v>63416.063194444439</v>
      </c>
      <c r="H24" s="300">
        <v>5.474509680214612E-2</v>
      </c>
    </row>
    <row r="25" spans="1:8" s="32" customFormat="1" ht="15">
      <c r="A25" s="110">
        <v>3</v>
      </c>
      <c r="B25" s="164">
        <f t="shared" si="0"/>
        <v>81237</v>
      </c>
      <c r="C25" s="167">
        <v>90.61388888888888</v>
      </c>
      <c r="D25" s="165">
        <v>882176</v>
      </c>
      <c r="E25" s="167"/>
      <c r="F25" s="165">
        <v>1225329</v>
      </c>
      <c r="G25" s="167">
        <v>105472.83888888887</v>
      </c>
      <c r="H25" s="300">
        <v>8.6077158778490412E-2</v>
      </c>
    </row>
    <row r="26" spans="1:8" s="32" customFormat="1" ht="15">
      <c r="A26" s="110">
        <v>4</v>
      </c>
      <c r="B26" s="164">
        <f t="shared" si="0"/>
        <v>81267</v>
      </c>
      <c r="C26" s="167">
        <v>87.942361111111111</v>
      </c>
      <c r="D26" s="165">
        <v>927147</v>
      </c>
      <c r="E26" s="168"/>
      <c r="F26" s="165">
        <v>1233584</v>
      </c>
      <c r="G26" s="167">
        <v>91606.304166666669</v>
      </c>
      <c r="H26" s="300">
        <v>7.4260288854805734E-2</v>
      </c>
    </row>
    <row r="27" spans="1:8" s="32" customFormat="1" ht="15">
      <c r="A27" s="110">
        <v>5</v>
      </c>
      <c r="B27" s="164">
        <f t="shared" si="0"/>
        <v>81298</v>
      </c>
      <c r="C27" s="167">
        <v>63.579166666666666</v>
      </c>
      <c r="D27" s="165">
        <v>800550</v>
      </c>
      <c r="E27" s="168"/>
      <c r="F27" s="165">
        <v>1237365</v>
      </c>
      <c r="G27" s="167">
        <v>58574.99722222222</v>
      </c>
      <c r="H27" s="300">
        <v>4.7338495288150401E-2</v>
      </c>
    </row>
    <row r="28" spans="1:8" s="32" customFormat="1" ht="15">
      <c r="A28" s="110">
        <v>6</v>
      </c>
      <c r="B28" s="164">
        <f t="shared" si="0"/>
        <v>81329</v>
      </c>
      <c r="C28" s="167">
        <v>88.193750000000009</v>
      </c>
      <c r="D28" s="165">
        <v>865772</v>
      </c>
      <c r="E28" s="167"/>
      <c r="F28" s="165">
        <v>1243033</v>
      </c>
      <c r="G28" s="167">
        <v>99445.806249999994</v>
      </c>
      <c r="H28" s="300">
        <v>8.0002547197057516E-2</v>
      </c>
    </row>
    <row r="29" spans="1:8" s="32" customFormat="1" ht="15">
      <c r="A29" s="110">
        <v>7</v>
      </c>
      <c r="B29" s="164">
        <f t="shared" si="0"/>
        <v>81359</v>
      </c>
      <c r="C29" s="167">
        <v>47.300000000000011</v>
      </c>
      <c r="D29" s="165">
        <v>647857</v>
      </c>
      <c r="E29" s="168"/>
      <c r="F29" s="165">
        <v>1247665</v>
      </c>
      <c r="G29" s="167">
        <v>55004.041666666672</v>
      </c>
      <c r="H29" s="300">
        <v>4.4085585206499078E-2</v>
      </c>
    </row>
    <row r="30" spans="1:8" s="32" customFormat="1" ht="15">
      <c r="A30" s="110">
        <v>8</v>
      </c>
      <c r="B30" s="164">
        <f t="shared" si="0"/>
        <v>81390</v>
      </c>
      <c r="C30" s="167">
        <v>53.137499999999996</v>
      </c>
      <c r="D30" s="165">
        <v>663270</v>
      </c>
      <c r="E30" s="168"/>
      <c r="F30" s="165">
        <v>1255728</v>
      </c>
      <c r="G30" s="167">
        <v>47311.052777777775</v>
      </c>
      <c r="H30" s="300">
        <v>3.7676194827046761E-2</v>
      </c>
    </row>
    <row r="31" spans="1:8" s="32" customFormat="1" ht="15">
      <c r="A31" s="110">
        <v>9</v>
      </c>
      <c r="B31" s="164">
        <f t="shared" si="0"/>
        <v>81420</v>
      </c>
      <c r="C31" s="167">
        <v>56.554861111111109</v>
      </c>
      <c r="D31" s="165">
        <v>728981</v>
      </c>
      <c r="E31" s="167"/>
      <c r="F31" s="165">
        <v>1256393</v>
      </c>
      <c r="G31" s="167">
        <v>63942.215277777759</v>
      </c>
      <c r="H31" s="300">
        <v>5.0893482594839161E-2</v>
      </c>
    </row>
    <row r="32" spans="1:8" s="32" customFormat="1" ht="15">
      <c r="A32" s="110">
        <v>10</v>
      </c>
      <c r="B32" s="164">
        <f t="shared" si="0"/>
        <v>81451</v>
      </c>
      <c r="C32" s="167">
        <v>63.188888888888883</v>
      </c>
      <c r="D32" s="165">
        <v>830964</v>
      </c>
      <c r="E32" s="168"/>
      <c r="F32" s="165">
        <v>1263163</v>
      </c>
      <c r="G32" s="167">
        <v>87186.285416666666</v>
      </c>
      <c r="H32" s="300">
        <v>6.9022196990148277E-2</v>
      </c>
    </row>
    <row r="33" spans="1:8" s="32" customFormat="1" ht="15">
      <c r="A33" s="110">
        <v>11</v>
      </c>
      <c r="B33" s="164">
        <f t="shared" si="0"/>
        <v>44958</v>
      </c>
      <c r="C33" s="167">
        <v>45.588888888888896</v>
      </c>
      <c r="D33" s="165">
        <v>668055</v>
      </c>
      <c r="E33" s="168"/>
      <c r="F33" s="165">
        <v>1266071</v>
      </c>
      <c r="G33" s="167">
        <v>57466.542361111104</v>
      </c>
      <c r="H33" s="300">
        <v>4.5389668005278619E-2</v>
      </c>
    </row>
    <row r="34" spans="1:8" s="32" customFormat="1" ht="15">
      <c r="A34" s="110">
        <v>12</v>
      </c>
      <c r="B34" s="164">
        <f t="shared" si="0"/>
        <v>44986</v>
      </c>
      <c r="C34" s="167">
        <v>55.479861111111113</v>
      </c>
      <c r="D34" s="165">
        <v>764447</v>
      </c>
      <c r="E34" s="167"/>
      <c r="F34" s="165">
        <v>1273066</v>
      </c>
      <c r="G34" s="167">
        <v>64381.261111111104</v>
      </c>
      <c r="H34" s="300">
        <v>5.057181725936527E-2</v>
      </c>
    </row>
    <row r="35" spans="1:8" s="32" customFormat="1">
      <c r="A35" s="95"/>
      <c r="B35" s="34"/>
      <c r="C35" s="96"/>
      <c r="D35" s="96"/>
      <c r="E35" s="96"/>
      <c r="F35" s="96"/>
      <c r="G35" s="96"/>
      <c r="H35" s="88"/>
    </row>
    <row r="36" spans="1:8" s="32" customFormat="1" ht="39.75" customHeight="1">
      <c r="A36" s="424" t="s">
        <v>143</v>
      </c>
      <c r="B36" s="425"/>
      <c r="C36" s="425"/>
      <c r="D36" s="425"/>
      <c r="E36" s="425"/>
      <c r="F36" s="425"/>
      <c r="G36" s="425"/>
      <c r="H36" s="426"/>
    </row>
    <row r="37" spans="1:8" s="32" customFormat="1" ht="85.5" customHeight="1">
      <c r="A37" s="112" t="s">
        <v>133</v>
      </c>
      <c r="B37" s="72" t="s">
        <v>39</v>
      </c>
      <c r="C37" s="72" t="s">
        <v>204</v>
      </c>
      <c r="D37" s="72" t="s">
        <v>205</v>
      </c>
      <c r="E37" s="72" t="s">
        <v>206</v>
      </c>
      <c r="F37" s="72" t="s">
        <v>207</v>
      </c>
      <c r="G37" s="73" t="s">
        <v>201</v>
      </c>
      <c r="H37" s="113" t="s">
        <v>202</v>
      </c>
    </row>
    <row r="38" spans="1:8" s="32" customFormat="1">
      <c r="A38" s="90">
        <v>1</v>
      </c>
      <c r="B38" s="44">
        <v>2</v>
      </c>
      <c r="C38" s="44">
        <v>3</v>
      </c>
      <c r="D38" s="44">
        <v>4</v>
      </c>
      <c r="E38" s="44" t="s">
        <v>138</v>
      </c>
      <c r="F38" s="44">
        <v>6</v>
      </c>
      <c r="G38" s="44">
        <v>7</v>
      </c>
      <c r="H38" s="98" t="s">
        <v>199</v>
      </c>
    </row>
    <row r="39" spans="1:8" s="32" customFormat="1" ht="15">
      <c r="A39" s="110">
        <v>1</v>
      </c>
      <c r="B39" s="164">
        <f>B7</f>
        <v>81176</v>
      </c>
      <c r="C39" s="259">
        <v>1547</v>
      </c>
      <c r="D39" s="259">
        <v>847994</v>
      </c>
      <c r="E39" s="259"/>
      <c r="F39" s="259">
        <v>1150475</v>
      </c>
      <c r="G39" s="259">
        <v>2622679</v>
      </c>
      <c r="H39" s="262">
        <v>2.2796488406962343</v>
      </c>
    </row>
    <row r="40" spans="1:8" s="32" customFormat="1" ht="15">
      <c r="A40" s="110">
        <v>2</v>
      </c>
      <c r="B40" s="164">
        <f t="shared" ref="B40:B50" si="1">B8</f>
        <v>81206</v>
      </c>
      <c r="C40" s="259">
        <v>1536</v>
      </c>
      <c r="D40" s="259">
        <v>875322</v>
      </c>
      <c r="E40" s="259"/>
      <c r="F40" s="259">
        <v>1158388</v>
      </c>
      <c r="G40" s="259">
        <v>2796581</v>
      </c>
      <c r="H40" s="262">
        <v>2.414200596000649</v>
      </c>
    </row>
    <row r="41" spans="1:8" s="32" customFormat="1" ht="15">
      <c r="A41" s="110">
        <v>3</v>
      </c>
      <c r="B41" s="164">
        <f t="shared" si="1"/>
        <v>81237</v>
      </c>
      <c r="C41" s="259">
        <v>2069</v>
      </c>
      <c r="D41" s="259">
        <v>983675</v>
      </c>
      <c r="E41" s="259"/>
      <c r="F41" s="259">
        <v>1225329</v>
      </c>
      <c r="G41" s="259">
        <v>3764843</v>
      </c>
      <c r="H41" s="262">
        <v>3.07251603446911</v>
      </c>
    </row>
    <row r="42" spans="1:8" s="32" customFormat="1" ht="15">
      <c r="A42" s="110">
        <v>4</v>
      </c>
      <c r="B42" s="164">
        <f t="shared" si="1"/>
        <v>81267</v>
      </c>
      <c r="C42" s="165">
        <v>2493</v>
      </c>
      <c r="D42" s="165">
        <v>1041270</v>
      </c>
      <c r="E42" s="165"/>
      <c r="F42" s="165">
        <v>1233584</v>
      </c>
      <c r="G42" s="165">
        <v>4061254</v>
      </c>
      <c r="H42" s="301">
        <v>3.2922395232104176</v>
      </c>
    </row>
    <row r="43" spans="1:8" s="32" customFormat="1" ht="15">
      <c r="A43" s="110">
        <v>5</v>
      </c>
      <c r="B43" s="164">
        <f t="shared" si="1"/>
        <v>81298</v>
      </c>
      <c r="C43" s="165">
        <v>2220</v>
      </c>
      <c r="D43" s="165">
        <v>963778</v>
      </c>
      <c r="E43" s="165"/>
      <c r="F43" s="165">
        <v>1237365</v>
      </c>
      <c r="G43" s="165">
        <v>3605214</v>
      </c>
      <c r="H43" s="301">
        <v>2.9136220921070177</v>
      </c>
    </row>
    <row r="44" spans="1:8" s="32" customFormat="1" ht="15">
      <c r="A44" s="110">
        <v>6</v>
      </c>
      <c r="B44" s="164">
        <f t="shared" si="1"/>
        <v>81329</v>
      </c>
      <c r="C44" s="165">
        <v>1891</v>
      </c>
      <c r="D44" s="165">
        <v>926754</v>
      </c>
      <c r="E44" s="165"/>
      <c r="F44" s="165">
        <v>1243033</v>
      </c>
      <c r="G44" s="165">
        <v>3167180</v>
      </c>
      <c r="H44" s="301">
        <v>2.5479452275201062</v>
      </c>
    </row>
    <row r="45" spans="1:8" s="32" customFormat="1" ht="15">
      <c r="A45" s="110">
        <v>7</v>
      </c>
      <c r="B45" s="164">
        <f t="shared" si="1"/>
        <v>81359</v>
      </c>
      <c r="C45" s="165">
        <v>1772</v>
      </c>
      <c r="D45" s="165">
        <v>949184</v>
      </c>
      <c r="E45" s="165"/>
      <c r="F45" s="165">
        <v>1247665</v>
      </c>
      <c r="G45" s="165">
        <v>2901464</v>
      </c>
      <c r="H45" s="301">
        <v>2.3255152625103692</v>
      </c>
    </row>
    <row r="46" spans="1:8" s="32" customFormat="1" ht="15">
      <c r="A46" s="110">
        <v>8</v>
      </c>
      <c r="B46" s="164">
        <f t="shared" si="1"/>
        <v>81390</v>
      </c>
      <c r="C46" s="165">
        <v>1598</v>
      </c>
      <c r="D46" s="165">
        <v>940978</v>
      </c>
      <c r="E46" s="165"/>
      <c r="F46" s="165">
        <v>1255728</v>
      </c>
      <c r="G46" s="165">
        <v>3086256</v>
      </c>
      <c r="H46" s="301">
        <v>2.4577424410381865</v>
      </c>
    </row>
    <row r="47" spans="1:8" s="32" customFormat="1" ht="15">
      <c r="A47" s="110">
        <v>9</v>
      </c>
      <c r="B47" s="164">
        <f t="shared" si="1"/>
        <v>81420</v>
      </c>
      <c r="C47" s="165">
        <v>1731</v>
      </c>
      <c r="D47" s="165">
        <v>1035864</v>
      </c>
      <c r="E47" s="165"/>
      <c r="F47" s="165">
        <v>1256393</v>
      </c>
      <c r="G47" s="165">
        <v>3997824</v>
      </c>
      <c r="H47" s="301">
        <v>3.181985254613803</v>
      </c>
    </row>
    <row r="48" spans="1:8" s="32" customFormat="1" ht="15">
      <c r="A48" s="110">
        <v>10</v>
      </c>
      <c r="B48" s="164">
        <f t="shared" si="1"/>
        <v>81451</v>
      </c>
      <c r="C48" s="165">
        <v>2292</v>
      </c>
      <c r="D48" s="165">
        <v>1085831</v>
      </c>
      <c r="E48" s="165"/>
      <c r="F48" s="165">
        <v>1263163</v>
      </c>
      <c r="G48" s="165">
        <v>5452824</v>
      </c>
      <c r="H48" s="301">
        <v>4.3168015529270569</v>
      </c>
    </row>
    <row r="49" spans="1:11" s="32" customFormat="1" ht="15">
      <c r="A49" s="110">
        <v>11</v>
      </c>
      <c r="B49" s="164">
        <f t="shared" si="1"/>
        <v>44958</v>
      </c>
      <c r="C49" s="165">
        <v>1367</v>
      </c>
      <c r="D49" s="165">
        <v>928050</v>
      </c>
      <c r="E49" s="165"/>
      <c r="F49" s="165">
        <v>1266071</v>
      </c>
      <c r="G49" s="165">
        <v>2694056</v>
      </c>
      <c r="H49" s="301">
        <v>2.1278869826415736</v>
      </c>
    </row>
    <row r="50" spans="1:11" s="32" customFormat="1" ht="15.6" thickBot="1">
      <c r="A50" s="111">
        <v>12</v>
      </c>
      <c r="B50" s="164">
        <f t="shared" si="1"/>
        <v>44986</v>
      </c>
      <c r="C50" s="302">
        <v>2072</v>
      </c>
      <c r="D50" s="302">
        <v>1019304</v>
      </c>
      <c r="E50" s="302"/>
      <c r="F50" s="302">
        <v>1273066</v>
      </c>
      <c r="G50" s="302">
        <v>3810534</v>
      </c>
      <c r="H50" s="303">
        <v>2.9931943826950058</v>
      </c>
    </row>
    <row r="51" spans="1:11">
      <c r="A51" s="29"/>
      <c r="B51" s="53"/>
      <c r="C51" s="54"/>
      <c r="D51" s="54"/>
      <c r="E51" s="54"/>
      <c r="F51" s="54"/>
      <c r="G51" s="54"/>
      <c r="H51" s="35"/>
      <c r="I51" s="32"/>
      <c r="J51" s="32"/>
      <c r="K51" s="32"/>
    </row>
  </sheetData>
  <mergeCells count="6">
    <mergeCell ref="A4:G4"/>
    <mergeCell ref="A20:H20"/>
    <mergeCell ref="A36:H36"/>
    <mergeCell ref="A3:H3"/>
    <mergeCell ref="A1:H1"/>
    <mergeCell ref="A2:H2"/>
  </mergeCells>
  <printOptions horizontalCentered="1" verticalCentered="1"/>
  <pageMargins left="0" right="0" top="0" bottom="0" header="0" footer="0"/>
  <pageSetup paperSize="9" scale="5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BreakPreview" topLeftCell="A31" zoomScaleSheetLayoutView="100" workbookViewId="0">
      <selection activeCell="K31" sqref="K31"/>
    </sheetView>
  </sheetViews>
  <sheetFormatPr defaultColWidth="9.109375" defaultRowHeight="13.2"/>
  <cols>
    <col min="1" max="1" width="3.88671875" style="15" bestFit="1" customWidth="1"/>
    <col min="2" max="2" width="8.6640625" style="15" bestFit="1" customWidth="1"/>
    <col min="3" max="3" width="17.44140625" style="15" bestFit="1" customWidth="1"/>
    <col min="4" max="4" width="18.44140625" style="15" bestFit="1" customWidth="1"/>
    <col min="5" max="5" width="19.5546875" style="15" bestFit="1" customWidth="1"/>
    <col min="6" max="6" width="10.6640625" style="15" bestFit="1" customWidth="1"/>
    <col min="7" max="7" width="20.6640625" style="15" customWidth="1"/>
    <col min="8" max="8" width="10.6640625" style="15" bestFit="1" customWidth="1"/>
    <col min="9" max="16384" width="9.109375" style="15"/>
  </cols>
  <sheetData>
    <row r="1" spans="1:9" ht="46.5" customHeight="1">
      <c r="A1" s="354" t="s">
        <v>298</v>
      </c>
      <c r="B1" s="355"/>
      <c r="C1" s="355"/>
      <c r="D1" s="355"/>
      <c r="E1" s="355"/>
      <c r="F1" s="355"/>
      <c r="G1" s="355"/>
      <c r="H1" s="356"/>
      <c r="I1" s="4"/>
    </row>
    <row r="2" spans="1:9" s="32" customFormat="1" ht="21">
      <c r="A2" s="339" t="s">
        <v>1515</v>
      </c>
      <c r="B2" s="340"/>
      <c r="C2" s="340"/>
      <c r="D2" s="340"/>
      <c r="E2" s="340"/>
      <c r="F2" s="340"/>
      <c r="G2" s="340"/>
      <c r="H2" s="341"/>
      <c r="I2" s="4"/>
    </row>
    <row r="3" spans="1:9" s="32" customFormat="1" ht="16.8">
      <c r="A3" s="436" t="s">
        <v>295</v>
      </c>
      <c r="B3" s="437"/>
      <c r="C3" s="437"/>
      <c r="D3" s="437"/>
      <c r="E3" s="437"/>
      <c r="F3" s="437"/>
      <c r="G3" s="437"/>
      <c r="H3" s="438"/>
      <c r="I3" s="114"/>
    </row>
    <row r="4" spans="1:9" s="32" customFormat="1" ht="71.25" customHeight="1">
      <c r="A4" s="226" t="s">
        <v>133</v>
      </c>
      <c r="B4" s="227" t="s">
        <v>39</v>
      </c>
      <c r="C4" s="228" t="s">
        <v>134</v>
      </c>
      <c r="D4" s="228" t="s">
        <v>135</v>
      </c>
      <c r="E4" s="228" t="s">
        <v>194</v>
      </c>
      <c r="F4" s="229" t="s">
        <v>195</v>
      </c>
      <c r="G4" s="34"/>
      <c r="H4" s="88"/>
    </row>
    <row r="5" spans="1:9" s="32" customFormat="1">
      <c r="A5" s="90">
        <v>1</v>
      </c>
      <c r="B5" s="44">
        <v>2</v>
      </c>
      <c r="C5" s="44">
        <v>3</v>
      </c>
      <c r="D5" s="44">
        <v>4</v>
      </c>
      <c r="E5" s="44">
        <v>5</v>
      </c>
      <c r="F5" s="70" t="s">
        <v>196</v>
      </c>
      <c r="G5" s="34"/>
      <c r="H5" s="88"/>
    </row>
    <row r="6" spans="1:9" s="32" customFormat="1" ht="15">
      <c r="A6" s="91">
        <v>1</v>
      </c>
      <c r="B6" s="164">
        <v>81176</v>
      </c>
      <c r="C6" s="259">
        <v>2332737</v>
      </c>
      <c r="D6" s="259">
        <v>3947226</v>
      </c>
      <c r="E6" s="259">
        <v>5891567</v>
      </c>
      <c r="F6" s="263">
        <v>1.492584159103127</v>
      </c>
      <c r="G6" s="175"/>
      <c r="H6" s="88"/>
    </row>
    <row r="7" spans="1:9" s="32" customFormat="1" ht="15">
      <c r="A7" s="91">
        <v>2</v>
      </c>
      <c r="B7" s="164">
        <v>81206</v>
      </c>
      <c r="C7" s="259">
        <v>2629462</v>
      </c>
      <c r="D7" s="259">
        <v>3959448</v>
      </c>
      <c r="E7" s="259">
        <v>6737941</v>
      </c>
      <c r="F7" s="263">
        <v>1.7017374644142316</v>
      </c>
      <c r="G7" s="34"/>
      <c r="H7" s="88"/>
    </row>
    <row r="8" spans="1:9" s="32" customFormat="1" ht="15">
      <c r="A8" s="91">
        <v>3</v>
      </c>
      <c r="B8" s="164">
        <v>81237</v>
      </c>
      <c r="C8" s="259">
        <v>3182657</v>
      </c>
      <c r="D8" s="259">
        <v>3958985</v>
      </c>
      <c r="E8" s="259">
        <v>11242526</v>
      </c>
      <c r="F8" s="263">
        <v>2.8397495822792962</v>
      </c>
      <c r="G8" s="34"/>
      <c r="H8" s="88"/>
    </row>
    <row r="9" spans="1:9" s="32" customFormat="1" ht="15">
      <c r="A9" s="91">
        <v>4</v>
      </c>
      <c r="B9" s="164">
        <v>81267</v>
      </c>
      <c r="C9" s="165">
        <v>3246747</v>
      </c>
      <c r="D9" s="165">
        <v>3971725</v>
      </c>
      <c r="E9" s="165">
        <v>13422262</v>
      </c>
      <c r="F9" s="166">
        <v>3.3794540155725787</v>
      </c>
      <c r="G9" s="34"/>
      <c r="H9" s="88"/>
    </row>
    <row r="10" spans="1:9" s="32" customFormat="1" ht="15">
      <c r="A10" s="91">
        <v>5</v>
      </c>
      <c r="B10" s="164">
        <v>81298</v>
      </c>
      <c r="C10" s="165">
        <v>3047672</v>
      </c>
      <c r="D10" s="165">
        <v>3980443</v>
      </c>
      <c r="E10" s="165">
        <v>11219964</v>
      </c>
      <c r="F10" s="166">
        <v>2.8187726843469432</v>
      </c>
      <c r="G10" s="34"/>
      <c r="H10" s="88"/>
    </row>
    <row r="11" spans="1:9" s="32" customFormat="1" ht="15">
      <c r="A11" s="91">
        <v>6</v>
      </c>
      <c r="B11" s="164">
        <v>81329</v>
      </c>
      <c r="C11" s="165">
        <v>3083204</v>
      </c>
      <c r="D11" s="165">
        <v>3988756</v>
      </c>
      <c r="E11" s="165">
        <v>10675155</v>
      </c>
      <c r="F11" s="166">
        <v>2.6763118626458975</v>
      </c>
      <c r="G11" s="34"/>
      <c r="H11" s="88"/>
    </row>
    <row r="12" spans="1:9" s="35" customFormat="1" ht="15">
      <c r="A12" s="158">
        <v>7</v>
      </c>
      <c r="B12" s="164">
        <v>81359</v>
      </c>
      <c r="C12" s="176">
        <v>2499743</v>
      </c>
      <c r="D12" s="176">
        <v>4000272</v>
      </c>
      <c r="E12" s="176">
        <v>6759484</v>
      </c>
      <c r="F12" s="177">
        <v>1.6897560965854321</v>
      </c>
      <c r="G12" s="34"/>
      <c r="H12" s="88"/>
    </row>
    <row r="13" spans="1:9" s="35" customFormat="1" ht="15">
      <c r="A13" s="158">
        <v>8</v>
      </c>
      <c r="B13" s="164">
        <v>81390</v>
      </c>
      <c r="C13" s="176">
        <v>2296857</v>
      </c>
      <c r="D13" s="176">
        <v>4002767</v>
      </c>
      <c r="E13" s="176">
        <v>5231564</v>
      </c>
      <c r="F13" s="177">
        <v>1.3069868918175851</v>
      </c>
      <c r="G13" s="34"/>
      <c r="H13" s="88"/>
    </row>
    <row r="14" spans="1:9" s="35" customFormat="1" ht="15">
      <c r="A14" s="158">
        <v>9</v>
      </c>
      <c r="B14" s="164">
        <v>81420</v>
      </c>
      <c r="C14" s="176">
        <v>2401346</v>
      </c>
      <c r="D14" s="176">
        <v>4004757</v>
      </c>
      <c r="E14" s="176">
        <v>5743542</v>
      </c>
      <c r="F14" s="177">
        <v>1.4341799015520791</v>
      </c>
      <c r="G14" s="34"/>
      <c r="H14" s="88"/>
    </row>
    <row r="15" spans="1:9" s="32" customFormat="1" ht="15">
      <c r="A15" s="91">
        <v>10</v>
      </c>
      <c r="B15" s="164">
        <v>81451</v>
      </c>
      <c r="C15" s="165">
        <v>2802457</v>
      </c>
      <c r="D15" s="165">
        <v>4021765</v>
      </c>
      <c r="E15" s="165">
        <v>8172640</v>
      </c>
      <c r="F15" s="166">
        <v>2.0321028205278031</v>
      </c>
      <c r="G15" s="34"/>
      <c r="H15" s="88" t="s">
        <v>239</v>
      </c>
    </row>
    <row r="16" spans="1:9" s="32" customFormat="1" ht="15">
      <c r="A16" s="91">
        <v>11</v>
      </c>
      <c r="B16" s="164">
        <v>44958</v>
      </c>
      <c r="C16" s="165">
        <v>2185233</v>
      </c>
      <c r="D16" s="165">
        <v>4032149</v>
      </c>
      <c r="E16" s="165">
        <v>4732753</v>
      </c>
      <c r="F16" s="166">
        <v>1.1737544917114917</v>
      </c>
      <c r="G16" s="34"/>
      <c r="H16" s="88"/>
    </row>
    <row r="17" spans="1:10" s="32" customFormat="1" ht="15">
      <c r="A17" s="33">
        <v>12</v>
      </c>
      <c r="B17" s="164">
        <v>44986</v>
      </c>
      <c r="C17" s="165">
        <v>2899446</v>
      </c>
      <c r="D17" s="165">
        <v>4057568</v>
      </c>
      <c r="E17" s="165">
        <v>8919663</v>
      </c>
      <c r="F17" s="166">
        <v>2.1982781311366808</v>
      </c>
      <c r="G17" s="34"/>
      <c r="H17" s="88"/>
    </row>
    <row r="18" spans="1:10" s="32" customFormat="1">
      <c r="A18" s="34"/>
      <c r="B18" s="34"/>
      <c r="C18" s="34"/>
      <c r="D18" s="34"/>
      <c r="E18" s="34"/>
      <c r="F18" s="34"/>
      <c r="G18" s="34"/>
      <c r="H18" s="88"/>
    </row>
    <row r="19" spans="1:10" s="32" customFormat="1" ht="24.75" customHeight="1">
      <c r="A19" s="433" t="s">
        <v>296</v>
      </c>
      <c r="B19" s="434"/>
      <c r="C19" s="434"/>
      <c r="D19" s="434"/>
      <c r="E19" s="434"/>
      <c r="F19" s="434"/>
      <c r="G19" s="434"/>
      <c r="H19" s="435"/>
    </row>
    <row r="20" spans="1:10" s="32" customFormat="1" ht="99" customHeight="1">
      <c r="A20" s="89" t="s">
        <v>133</v>
      </c>
      <c r="B20" s="66" t="s">
        <v>39</v>
      </c>
      <c r="C20" s="65" t="s">
        <v>136</v>
      </c>
      <c r="D20" s="67" t="s">
        <v>137</v>
      </c>
      <c r="E20" s="67" t="s">
        <v>291</v>
      </c>
      <c r="F20" s="67" t="s">
        <v>135</v>
      </c>
      <c r="G20" s="68" t="s">
        <v>197</v>
      </c>
      <c r="H20" s="93" t="s">
        <v>198</v>
      </c>
    </row>
    <row r="21" spans="1:10" s="32" customFormat="1">
      <c r="A21" s="159">
        <v>1</v>
      </c>
      <c r="B21" s="74">
        <v>2</v>
      </c>
      <c r="C21" s="74">
        <v>3</v>
      </c>
      <c r="D21" s="74">
        <v>4</v>
      </c>
      <c r="E21" s="74" t="s">
        <v>138</v>
      </c>
      <c r="F21" s="74">
        <v>6</v>
      </c>
      <c r="G21" s="74">
        <v>7</v>
      </c>
      <c r="H21" s="98" t="s">
        <v>199</v>
      </c>
    </row>
    <row r="22" spans="1:10" s="32" customFormat="1" ht="15">
      <c r="A22" s="91">
        <v>1</v>
      </c>
      <c r="B22" s="164">
        <f>B6</f>
        <v>81176</v>
      </c>
      <c r="C22" s="264">
        <v>423.53263888888887</v>
      </c>
      <c r="D22" s="259">
        <v>2332737</v>
      </c>
      <c r="E22" s="260"/>
      <c r="F22" s="259">
        <v>3947226</v>
      </c>
      <c r="G22" s="261">
        <v>236893.42013888891</v>
      </c>
      <c r="H22" s="304">
        <v>6.0015165115675895E-2</v>
      </c>
    </row>
    <row r="23" spans="1:10" s="32" customFormat="1" ht="15">
      <c r="A23" s="91">
        <v>2</v>
      </c>
      <c r="B23" s="164">
        <f t="shared" ref="B23:B33" si="0">B7</f>
        <v>81206</v>
      </c>
      <c r="C23" s="264">
        <v>551.10763888888891</v>
      </c>
      <c r="D23" s="259">
        <v>2629462</v>
      </c>
      <c r="E23" s="260"/>
      <c r="F23" s="259">
        <v>3959448</v>
      </c>
      <c r="G23" s="261">
        <v>365891.03125000006</v>
      </c>
      <c r="H23" s="304">
        <v>9.240960640220558E-2</v>
      </c>
    </row>
    <row r="24" spans="1:10" s="32" customFormat="1" ht="15">
      <c r="A24" s="91">
        <v>3</v>
      </c>
      <c r="B24" s="164">
        <f t="shared" si="0"/>
        <v>81237</v>
      </c>
      <c r="C24" s="264">
        <v>812.06874999999991</v>
      </c>
      <c r="D24" s="259">
        <v>3182657</v>
      </c>
      <c r="E24" s="264"/>
      <c r="F24" s="259">
        <v>3958985</v>
      </c>
      <c r="G24" s="261">
        <v>555618.55416666658</v>
      </c>
      <c r="H24" s="304">
        <v>0.14034368762868932</v>
      </c>
    </row>
    <row r="25" spans="1:10" s="32" customFormat="1" ht="15">
      <c r="A25" s="91">
        <v>4</v>
      </c>
      <c r="B25" s="164">
        <f t="shared" si="0"/>
        <v>81267</v>
      </c>
      <c r="C25" s="167">
        <v>1042.2868055555552</v>
      </c>
      <c r="D25" s="165">
        <v>3246747</v>
      </c>
      <c r="E25" s="168"/>
      <c r="F25" s="165">
        <v>3971725</v>
      </c>
      <c r="G25" s="167">
        <v>586061.15208333335</v>
      </c>
      <c r="H25" s="300">
        <v>0.14755834104408874</v>
      </c>
    </row>
    <row r="26" spans="1:10" s="32" customFormat="1" ht="15">
      <c r="A26" s="91">
        <v>5</v>
      </c>
      <c r="B26" s="164">
        <f t="shared" si="0"/>
        <v>81298</v>
      </c>
      <c r="C26" s="167">
        <v>782.04236111111084</v>
      </c>
      <c r="D26" s="165">
        <v>3047672</v>
      </c>
      <c r="E26" s="168"/>
      <c r="F26" s="165">
        <v>3980443</v>
      </c>
      <c r="G26" s="167">
        <v>445960.97638888884</v>
      </c>
      <c r="H26" s="300">
        <v>0.11203802601592056</v>
      </c>
    </row>
    <row r="27" spans="1:10" s="32" customFormat="1" ht="15">
      <c r="A27" s="91">
        <v>6</v>
      </c>
      <c r="B27" s="164">
        <f t="shared" si="0"/>
        <v>81329</v>
      </c>
      <c r="C27" s="167">
        <v>754.45694444444473</v>
      </c>
      <c r="D27" s="165">
        <v>3083204</v>
      </c>
      <c r="E27" s="167"/>
      <c r="F27" s="165">
        <v>3988756</v>
      </c>
      <c r="G27" s="167">
        <v>487693.80833333323</v>
      </c>
      <c r="H27" s="300">
        <v>0.12226714502800703</v>
      </c>
    </row>
    <row r="28" spans="1:10" s="35" customFormat="1" ht="15">
      <c r="A28" s="158">
        <v>7</v>
      </c>
      <c r="B28" s="164">
        <f t="shared" si="0"/>
        <v>81359</v>
      </c>
      <c r="C28" s="178">
        <v>519.89722222222235</v>
      </c>
      <c r="D28" s="176">
        <v>2499743</v>
      </c>
      <c r="E28" s="179"/>
      <c r="F28" s="176">
        <v>4000272</v>
      </c>
      <c r="G28" s="178">
        <v>312563.25486111111</v>
      </c>
      <c r="H28" s="305">
        <v>7.8135500501243696E-2</v>
      </c>
      <c r="I28" s="32"/>
      <c r="J28" s="32"/>
    </row>
    <row r="29" spans="1:10" s="35" customFormat="1" ht="15">
      <c r="A29" s="158">
        <v>8</v>
      </c>
      <c r="B29" s="164">
        <f t="shared" si="0"/>
        <v>81390</v>
      </c>
      <c r="C29" s="178">
        <v>446.52083333333326</v>
      </c>
      <c r="D29" s="176">
        <v>2296857</v>
      </c>
      <c r="E29" s="179"/>
      <c r="F29" s="176">
        <v>4002767</v>
      </c>
      <c r="G29" s="178">
        <v>236402.33819444448</v>
      </c>
      <c r="H29" s="305">
        <v>5.9059729980397178E-2</v>
      </c>
      <c r="I29" s="32"/>
      <c r="J29" s="32"/>
    </row>
    <row r="30" spans="1:10" s="35" customFormat="1" ht="15">
      <c r="A30" s="158">
        <v>9</v>
      </c>
      <c r="B30" s="164">
        <f t="shared" si="0"/>
        <v>81420</v>
      </c>
      <c r="C30" s="178">
        <v>461.37777777777785</v>
      </c>
      <c r="D30" s="176">
        <v>2401346</v>
      </c>
      <c r="E30" s="178"/>
      <c r="F30" s="176">
        <v>4004757</v>
      </c>
      <c r="G30" s="178">
        <v>303991.40833333333</v>
      </c>
      <c r="H30" s="305">
        <v>7.5907578995013505E-2</v>
      </c>
      <c r="I30" s="32"/>
      <c r="J30" s="32"/>
    </row>
    <row r="31" spans="1:10" s="32" customFormat="1" ht="15">
      <c r="A31" s="91">
        <v>10</v>
      </c>
      <c r="B31" s="164">
        <f t="shared" si="0"/>
        <v>81451</v>
      </c>
      <c r="C31" s="167">
        <v>555.02152777777781</v>
      </c>
      <c r="D31" s="165">
        <v>2802457</v>
      </c>
      <c r="E31" s="168"/>
      <c r="F31" s="165">
        <v>4021765</v>
      </c>
      <c r="G31" s="167">
        <v>368507.13888888888</v>
      </c>
      <c r="H31" s="300">
        <v>9.1628212709814943E-2</v>
      </c>
    </row>
    <row r="32" spans="1:10" s="32" customFormat="1" ht="15">
      <c r="A32" s="91">
        <v>11</v>
      </c>
      <c r="B32" s="164">
        <f t="shared" si="0"/>
        <v>44958</v>
      </c>
      <c r="C32" s="167">
        <v>317.98680555555558</v>
      </c>
      <c r="D32" s="165">
        <v>2185233</v>
      </c>
      <c r="E32" s="168"/>
      <c r="F32" s="165">
        <v>4032149</v>
      </c>
      <c r="G32" s="167">
        <v>216584.26250000001</v>
      </c>
      <c r="H32" s="300">
        <v>5.3714349965737873E-2</v>
      </c>
    </row>
    <row r="33" spans="1:9" s="32" customFormat="1" ht="15">
      <c r="A33" s="91">
        <v>12</v>
      </c>
      <c r="B33" s="164">
        <f t="shared" si="0"/>
        <v>44986</v>
      </c>
      <c r="C33" s="167">
        <v>571.29444444444437</v>
      </c>
      <c r="D33" s="165">
        <v>2899446</v>
      </c>
      <c r="E33" s="167"/>
      <c r="F33" s="165">
        <v>4057568</v>
      </c>
      <c r="G33" s="167">
        <v>369662.01111111109</v>
      </c>
      <c r="H33" s="300">
        <v>9.1104329270910819E-2</v>
      </c>
    </row>
    <row r="34" spans="1:9" s="32" customFormat="1" ht="13.8">
      <c r="A34" s="34"/>
      <c r="B34" s="34"/>
      <c r="C34" s="96"/>
      <c r="D34" s="96"/>
      <c r="E34" s="96"/>
      <c r="F34" s="336"/>
      <c r="G34" s="337"/>
      <c r="H34" s="338"/>
    </row>
    <row r="35" spans="1:9" s="32" customFormat="1" ht="33.75" customHeight="1">
      <c r="A35" s="433" t="s">
        <v>145</v>
      </c>
      <c r="B35" s="434"/>
      <c r="C35" s="434"/>
      <c r="D35" s="434"/>
      <c r="E35" s="434"/>
      <c r="F35" s="434"/>
      <c r="G35" s="434"/>
      <c r="H35" s="435"/>
    </row>
    <row r="36" spans="1:9" s="32" customFormat="1" ht="90" customHeight="1">
      <c r="A36" s="89" t="s">
        <v>133</v>
      </c>
      <c r="B36" s="66" t="s">
        <v>39</v>
      </c>
      <c r="C36" s="65" t="s">
        <v>140</v>
      </c>
      <c r="D36" s="65" t="s">
        <v>141</v>
      </c>
      <c r="E36" s="65" t="s">
        <v>200</v>
      </c>
      <c r="F36" s="65" t="s">
        <v>142</v>
      </c>
      <c r="G36" s="67" t="s">
        <v>201</v>
      </c>
      <c r="H36" s="97" t="s">
        <v>202</v>
      </c>
    </row>
    <row r="37" spans="1:9" s="32" customFormat="1" ht="14.25" customHeight="1">
      <c r="A37" s="90">
        <v>1</v>
      </c>
      <c r="B37" s="44">
        <v>2</v>
      </c>
      <c r="C37" s="44">
        <v>3</v>
      </c>
      <c r="D37" s="44">
        <v>4</v>
      </c>
      <c r="E37" s="44" t="s">
        <v>138</v>
      </c>
      <c r="F37" s="44">
        <v>6</v>
      </c>
      <c r="G37" s="44">
        <v>7</v>
      </c>
      <c r="H37" s="98" t="s">
        <v>199</v>
      </c>
    </row>
    <row r="38" spans="1:9" s="32" customFormat="1" ht="15" customHeight="1">
      <c r="A38" s="91">
        <v>1</v>
      </c>
      <c r="B38" s="164">
        <f>B6</f>
        <v>81176</v>
      </c>
      <c r="C38" s="165">
        <v>16620</v>
      </c>
      <c r="D38" s="165">
        <v>3457317</v>
      </c>
      <c r="E38" s="165"/>
      <c r="F38" s="165">
        <v>3947226</v>
      </c>
      <c r="G38" s="165">
        <v>15191923</v>
      </c>
      <c r="H38" s="301">
        <v>3.8487593565709184</v>
      </c>
    </row>
    <row r="39" spans="1:9" s="32" customFormat="1" ht="15" customHeight="1">
      <c r="A39" s="91">
        <v>2</v>
      </c>
      <c r="B39" s="164">
        <f t="shared" ref="B39:B49" si="1">B7</f>
        <v>81206</v>
      </c>
      <c r="C39" s="165">
        <v>17160</v>
      </c>
      <c r="D39" s="165">
        <v>3497250</v>
      </c>
      <c r="E39" s="165"/>
      <c r="F39" s="165">
        <v>3959448</v>
      </c>
      <c r="G39" s="165">
        <v>15841605</v>
      </c>
      <c r="H39" s="301">
        <v>4.0009630130260581</v>
      </c>
    </row>
    <row r="40" spans="1:9" s="32" customFormat="1" ht="15" customHeight="1">
      <c r="A40" s="91">
        <v>3</v>
      </c>
      <c r="B40" s="164">
        <f t="shared" si="1"/>
        <v>81237</v>
      </c>
      <c r="C40" s="165">
        <v>20114</v>
      </c>
      <c r="D40" s="165">
        <v>3576079</v>
      </c>
      <c r="E40" s="165"/>
      <c r="F40" s="165">
        <v>3958985</v>
      </c>
      <c r="G40" s="165">
        <v>19474618</v>
      </c>
      <c r="H40" s="301">
        <v>4.9190936565811691</v>
      </c>
    </row>
    <row r="41" spans="1:9" s="32" customFormat="1" ht="15" customHeight="1">
      <c r="A41" s="91">
        <v>4</v>
      </c>
      <c r="B41" s="164">
        <f t="shared" si="1"/>
        <v>81267</v>
      </c>
      <c r="C41" s="165">
        <v>27497</v>
      </c>
      <c r="D41" s="165">
        <v>3678582</v>
      </c>
      <c r="E41" s="165"/>
      <c r="F41" s="165">
        <v>3971725</v>
      </c>
      <c r="G41" s="165">
        <v>23696230</v>
      </c>
      <c r="H41" s="301">
        <v>5.9662312974840903</v>
      </c>
    </row>
    <row r="42" spans="1:9" s="32" customFormat="1" ht="15" customHeight="1">
      <c r="A42" s="91">
        <v>5</v>
      </c>
      <c r="B42" s="164">
        <f t="shared" si="1"/>
        <v>81298</v>
      </c>
      <c r="C42" s="165">
        <v>24173</v>
      </c>
      <c r="D42" s="165">
        <v>3601508</v>
      </c>
      <c r="E42" s="165"/>
      <c r="F42" s="165">
        <v>3980443</v>
      </c>
      <c r="G42" s="165">
        <v>20967238</v>
      </c>
      <c r="H42" s="301">
        <v>5.267563936978874</v>
      </c>
    </row>
    <row r="43" spans="1:9" s="32" customFormat="1" ht="15" customHeight="1">
      <c r="A43" s="91">
        <v>6</v>
      </c>
      <c r="B43" s="164">
        <f t="shared" si="1"/>
        <v>81329</v>
      </c>
      <c r="C43" s="165">
        <v>21102</v>
      </c>
      <c r="D43" s="165">
        <v>3545538</v>
      </c>
      <c r="E43" s="165"/>
      <c r="F43" s="165">
        <v>3988756</v>
      </c>
      <c r="G43" s="165">
        <v>18281202</v>
      </c>
      <c r="H43" s="301">
        <v>4.5831838297454146</v>
      </c>
    </row>
    <row r="44" spans="1:9" s="35" customFormat="1" ht="15" customHeight="1">
      <c r="A44" s="158">
        <v>7</v>
      </c>
      <c r="B44" s="164">
        <f t="shared" si="1"/>
        <v>81359</v>
      </c>
      <c r="C44" s="176">
        <v>20014</v>
      </c>
      <c r="D44" s="176">
        <v>3536881</v>
      </c>
      <c r="E44" s="176"/>
      <c r="F44" s="176">
        <v>4000272</v>
      </c>
      <c r="G44" s="176">
        <v>17198524</v>
      </c>
      <c r="H44" s="306">
        <v>4.299338644972142</v>
      </c>
    </row>
    <row r="45" spans="1:9" s="35" customFormat="1" ht="15" customHeight="1">
      <c r="A45" s="158">
        <v>8</v>
      </c>
      <c r="B45" s="164">
        <f t="shared" si="1"/>
        <v>81390</v>
      </c>
      <c r="C45" s="176">
        <v>19560</v>
      </c>
      <c r="D45" s="176">
        <v>3483354</v>
      </c>
      <c r="E45" s="176"/>
      <c r="F45" s="176">
        <v>4002767</v>
      </c>
      <c r="G45" s="176">
        <v>16376780</v>
      </c>
      <c r="H45" s="306">
        <v>4.091364798400706</v>
      </c>
    </row>
    <row r="46" spans="1:9" s="35" customFormat="1" ht="15" customHeight="1">
      <c r="A46" s="158">
        <v>9</v>
      </c>
      <c r="B46" s="164">
        <f t="shared" si="1"/>
        <v>81420</v>
      </c>
      <c r="C46" s="176">
        <v>17349</v>
      </c>
      <c r="D46" s="176">
        <v>3591475</v>
      </c>
      <c r="E46" s="176"/>
      <c r="F46" s="176">
        <v>4004757</v>
      </c>
      <c r="G46" s="176">
        <v>16381639</v>
      </c>
      <c r="H46" s="306">
        <v>4.090545069276363</v>
      </c>
    </row>
    <row r="47" spans="1:9" s="32" customFormat="1" ht="15" customHeight="1">
      <c r="A47" s="91">
        <v>10</v>
      </c>
      <c r="B47" s="164">
        <f t="shared" si="1"/>
        <v>81451</v>
      </c>
      <c r="C47" s="165">
        <v>18869</v>
      </c>
      <c r="D47" s="165">
        <v>3668886</v>
      </c>
      <c r="E47" s="165"/>
      <c r="F47" s="165">
        <v>4021765</v>
      </c>
      <c r="G47" s="165">
        <v>20782037</v>
      </c>
      <c r="H47" s="301">
        <v>5.1673921773151834</v>
      </c>
      <c r="I47" s="35"/>
    </row>
    <row r="48" spans="1:9" s="32" customFormat="1" ht="15" customHeight="1">
      <c r="A48" s="91">
        <v>11</v>
      </c>
      <c r="B48" s="164">
        <f t="shared" si="1"/>
        <v>44958</v>
      </c>
      <c r="C48" s="165">
        <v>14622</v>
      </c>
      <c r="D48" s="165">
        <v>3388402</v>
      </c>
      <c r="E48" s="165"/>
      <c r="F48" s="165">
        <v>4032149</v>
      </c>
      <c r="G48" s="165">
        <v>13031332</v>
      </c>
      <c r="H48" s="301">
        <v>3.231857751288457</v>
      </c>
    </row>
    <row r="49" spans="1:8" s="32" customFormat="1" ht="15" customHeight="1" thickBot="1">
      <c r="A49" s="99">
        <v>12</v>
      </c>
      <c r="B49" s="164">
        <f t="shared" si="1"/>
        <v>44986</v>
      </c>
      <c r="C49" s="302">
        <v>21118</v>
      </c>
      <c r="D49" s="302">
        <v>3653835</v>
      </c>
      <c r="E49" s="302"/>
      <c r="F49" s="302">
        <v>4057568</v>
      </c>
      <c r="G49" s="302">
        <v>19433419</v>
      </c>
      <c r="H49" s="303">
        <v>4.7894253404995304</v>
      </c>
    </row>
  </sheetData>
  <mergeCells count="5">
    <mergeCell ref="A19:H19"/>
    <mergeCell ref="A35:H35"/>
    <mergeCell ref="A1:H1"/>
    <mergeCell ref="A2:H2"/>
    <mergeCell ref="A3:H3"/>
  </mergeCells>
  <printOptions horizontalCentered="1" verticalCentered="1"/>
  <pageMargins left="0" right="0" top="0" bottom="0" header="0" footer="0"/>
  <pageSetup paperSize="9" scale="5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view="pageBreakPreview" topLeftCell="A13" zoomScale="115" zoomScaleSheetLayoutView="115" workbookViewId="0">
      <selection activeCell="H8" sqref="H8"/>
    </sheetView>
  </sheetViews>
  <sheetFormatPr defaultRowHeight="13.2"/>
  <cols>
    <col min="1" max="1" width="6.33203125" customWidth="1"/>
    <col min="2" max="2" width="58.109375" customWidth="1"/>
    <col min="3" max="3" width="16.5546875" customWidth="1"/>
    <col min="4" max="4" width="16.44140625" customWidth="1"/>
    <col min="257" max="257" width="6.33203125" customWidth="1"/>
    <col min="258" max="258" width="58.109375" customWidth="1"/>
    <col min="259" max="259" width="16.5546875" customWidth="1"/>
    <col min="260" max="260" width="16.44140625" customWidth="1"/>
    <col min="513" max="513" width="6.33203125" customWidth="1"/>
    <col min="514" max="514" width="58.109375" customWidth="1"/>
    <col min="515" max="515" width="16.5546875" customWidth="1"/>
    <col min="516" max="516" width="16.44140625" customWidth="1"/>
    <col min="769" max="769" width="6.33203125" customWidth="1"/>
    <col min="770" max="770" width="58.109375" customWidth="1"/>
    <col min="771" max="771" width="16.5546875" customWidth="1"/>
    <col min="772" max="772" width="16.44140625" customWidth="1"/>
    <col min="1025" max="1025" width="6.33203125" customWidth="1"/>
    <col min="1026" max="1026" width="58.109375" customWidth="1"/>
    <col min="1027" max="1027" width="16.5546875" customWidth="1"/>
    <col min="1028" max="1028" width="16.44140625" customWidth="1"/>
    <col min="1281" max="1281" width="6.33203125" customWidth="1"/>
    <col min="1282" max="1282" width="58.109375" customWidth="1"/>
    <col min="1283" max="1283" width="16.5546875" customWidth="1"/>
    <col min="1284" max="1284" width="16.44140625" customWidth="1"/>
    <col min="1537" max="1537" width="6.33203125" customWidth="1"/>
    <col min="1538" max="1538" width="58.109375" customWidth="1"/>
    <col min="1539" max="1539" width="16.5546875" customWidth="1"/>
    <col min="1540" max="1540" width="16.44140625" customWidth="1"/>
    <col min="1793" max="1793" width="6.33203125" customWidth="1"/>
    <col min="1794" max="1794" width="58.109375" customWidth="1"/>
    <col min="1795" max="1795" width="16.5546875" customWidth="1"/>
    <col min="1796" max="1796" width="16.44140625" customWidth="1"/>
    <col min="2049" max="2049" width="6.33203125" customWidth="1"/>
    <col min="2050" max="2050" width="58.109375" customWidth="1"/>
    <col min="2051" max="2051" width="16.5546875" customWidth="1"/>
    <col min="2052" max="2052" width="16.44140625" customWidth="1"/>
    <col min="2305" max="2305" width="6.33203125" customWidth="1"/>
    <col min="2306" max="2306" width="58.109375" customWidth="1"/>
    <col min="2307" max="2307" width="16.5546875" customWidth="1"/>
    <col min="2308" max="2308" width="16.44140625" customWidth="1"/>
    <col min="2561" max="2561" width="6.33203125" customWidth="1"/>
    <col min="2562" max="2562" width="58.109375" customWidth="1"/>
    <col min="2563" max="2563" width="16.5546875" customWidth="1"/>
    <col min="2564" max="2564" width="16.44140625" customWidth="1"/>
    <col min="2817" max="2817" width="6.33203125" customWidth="1"/>
    <col min="2818" max="2818" width="58.109375" customWidth="1"/>
    <col min="2819" max="2819" width="16.5546875" customWidth="1"/>
    <col min="2820" max="2820" width="16.44140625" customWidth="1"/>
    <col min="3073" max="3073" width="6.33203125" customWidth="1"/>
    <col min="3074" max="3074" width="58.109375" customWidth="1"/>
    <col min="3075" max="3075" width="16.5546875" customWidth="1"/>
    <col min="3076" max="3076" width="16.44140625" customWidth="1"/>
    <col min="3329" max="3329" width="6.33203125" customWidth="1"/>
    <col min="3330" max="3330" width="58.109375" customWidth="1"/>
    <col min="3331" max="3331" width="16.5546875" customWidth="1"/>
    <col min="3332" max="3332" width="16.44140625" customWidth="1"/>
    <col min="3585" max="3585" width="6.33203125" customWidth="1"/>
    <col min="3586" max="3586" width="58.109375" customWidth="1"/>
    <col min="3587" max="3587" width="16.5546875" customWidth="1"/>
    <col min="3588" max="3588" width="16.44140625" customWidth="1"/>
    <col min="3841" max="3841" width="6.33203125" customWidth="1"/>
    <col min="3842" max="3842" width="58.109375" customWidth="1"/>
    <col min="3843" max="3843" width="16.5546875" customWidth="1"/>
    <col min="3844" max="3844" width="16.44140625" customWidth="1"/>
    <col min="4097" max="4097" width="6.33203125" customWidth="1"/>
    <col min="4098" max="4098" width="58.109375" customWidth="1"/>
    <col min="4099" max="4099" width="16.5546875" customWidth="1"/>
    <col min="4100" max="4100" width="16.44140625" customWidth="1"/>
    <col min="4353" max="4353" width="6.33203125" customWidth="1"/>
    <col min="4354" max="4354" width="58.109375" customWidth="1"/>
    <col min="4355" max="4355" width="16.5546875" customWidth="1"/>
    <col min="4356" max="4356" width="16.44140625" customWidth="1"/>
    <col min="4609" max="4609" width="6.33203125" customWidth="1"/>
    <col min="4610" max="4610" width="58.109375" customWidth="1"/>
    <col min="4611" max="4611" width="16.5546875" customWidth="1"/>
    <col min="4612" max="4612" width="16.44140625" customWidth="1"/>
    <col min="4865" max="4865" width="6.33203125" customWidth="1"/>
    <col min="4866" max="4866" width="58.109375" customWidth="1"/>
    <col min="4867" max="4867" width="16.5546875" customWidth="1"/>
    <col min="4868" max="4868" width="16.44140625" customWidth="1"/>
    <col min="5121" max="5121" width="6.33203125" customWidth="1"/>
    <col min="5122" max="5122" width="58.109375" customWidth="1"/>
    <col min="5123" max="5123" width="16.5546875" customWidth="1"/>
    <col min="5124" max="5124" width="16.44140625" customWidth="1"/>
    <col min="5377" max="5377" width="6.33203125" customWidth="1"/>
    <col min="5378" max="5378" width="58.109375" customWidth="1"/>
    <col min="5379" max="5379" width="16.5546875" customWidth="1"/>
    <col min="5380" max="5380" width="16.44140625" customWidth="1"/>
    <col min="5633" max="5633" width="6.33203125" customWidth="1"/>
    <col min="5634" max="5634" width="58.109375" customWidth="1"/>
    <col min="5635" max="5635" width="16.5546875" customWidth="1"/>
    <col min="5636" max="5636" width="16.44140625" customWidth="1"/>
    <col min="5889" max="5889" width="6.33203125" customWidth="1"/>
    <col min="5890" max="5890" width="58.109375" customWidth="1"/>
    <col min="5891" max="5891" width="16.5546875" customWidth="1"/>
    <col min="5892" max="5892" width="16.44140625" customWidth="1"/>
    <col min="6145" max="6145" width="6.33203125" customWidth="1"/>
    <col min="6146" max="6146" width="58.109375" customWidth="1"/>
    <col min="6147" max="6147" width="16.5546875" customWidth="1"/>
    <col min="6148" max="6148" width="16.44140625" customWidth="1"/>
    <col min="6401" max="6401" width="6.33203125" customWidth="1"/>
    <col min="6402" max="6402" width="58.109375" customWidth="1"/>
    <col min="6403" max="6403" width="16.5546875" customWidth="1"/>
    <col min="6404" max="6404" width="16.44140625" customWidth="1"/>
    <col min="6657" max="6657" width="6.33203125" customWidth="1"/>
    <col min="6658" max="6658" width="58.109375" customWidth="1"/>
    <col min="6659" max="6659" width="16.5546875" customWidth="1"/>
    <col min="6660" max="6660" width="16.44140625" customWidth="1"/>
    <col min="6913" max="6913" width="6.33203125" customWidth="1"/>
    <col min="6914" max="6914" width="58.109375" customWidth="1"/>
    <col min="6915" max="6915" width="16.5546875" customWidth="1"/>
    <col min="6916" max="6916" width="16.44140625" customWidth="1"/>
    <col min="7169" max="7169" width="6.33203125" customWidth="1"/>
    <col min="7170" max="7170" width="58.109375" customWidth="1"/>
    <col min="7171" max="7171" width="16.5546875" customWidth="1"/>
    <col min="7172" max="7172" width="16.44140625" customWidth="1"/>
    <col min="7425" max="7425" width="6.33203125" customWidth="1"/>
    <col min="7426" max="7426" width="58.109375" customWidth="1"/>
    <col min="7427" max="7427" width="16.5546875" customWidth="1"/>
    <col min="7428" max="7428" width="16.44140625" customWidth="1"/>
    <col min="7681" max="7681" width="6.33203125" customWidth="1"/>
    <col min="7682" max="7682" width="58.109375" customWidth="1"/>
    <col min="7683" max="7683" width="16.5546875" customWidth="1"/>
    <col min="7684" max="7684" width="16.44140625" customWidth="1"/>
    <col min="7937" max="7937" width="6.33203125" customWidth="1"/>
    <col min="7938" max="7938" width="58.109375" customWidth="1"/>
    <col min="7939" max="7939" width="16.5546875" customWidth="1"/>
    <col min="7940" max="7940" width="16.44140625" customWidth="1"/>
    <col min="8193" max="8193" width="6.33203125" customWidth="1"/>
    <col min="8194" max="8194" width="58.109375" customWidth="1"/>
    <col min="8195" max="8195" width="16.5546875" customWidth="1"/>
    <col min="8196" max="8196" width="16.44140625" customWidth="1"/>
    <col min="8449" max="8449" width="6.33203125" customWidth="1"/>
    <col min="8450" max="8450" width="58.109375" customWidth="1"/>
    <col min="8451" max="8451" width="16.5546875" customWidth="1"/>
    <col min="8452" max="8452" width="16.44140625" customWidth="1"/>
    <col min="8705" max="8705" width="6.33203125" customWidth="1"/>
    <col min="8706" max="8706" width="58.109375" customWidth="1"/>
    <col min="8707" max="8707" width="16.5546875" customWidth="1"/>
    <col min="8708" max="8708" width="16.44140625" customWidth="1"/>
    <col min="8961" max="8961" width="6.33203125" customWidth="1"/>
    <col min="8962" max="8962" width="58.109375" customWidth="1"/>
    <col min="8963" max="8963" width="16.5546875" customWidth="1"/>
    <col min="8964" max="8964" width="16.44140625" customWidth="1"/>
    <col min="9217" max="9217" width="6.33203125" customWidth="1"/>
    <col min="9218" max="9218" width="58.109375" customWidth="1"/>
    <col min="9219" max="9219" width="16.5546875" customWidth="1"/>
    <col min="9220" max="9220" width="16.44140625" customWidth="1"/>
    <col min="9473" max="9473" width="6.33203125" customWidth="1"/>
    <col min="9474" max="9474" width="58.109375" customWidth="1"/>
    <col min="9475" max="9475" width="16.5546875" customWidth="1"/>
    <col min="9476" max="9476" width="16.44140625" customWidth="1"/>
    <col min="9729" max="9729" width="6.33203125" customWidth="1"/>
    <col min="9730" max="9730" width="58.109375" customWidth="1"/>
    <col min="9731" max="9731" width="16.5546875" customWidth="1"/>
    <col min="9732" max="9732" width="16.44140625" customWidth="1"/>
    <col min="9985" max="9985" width="6.33203125" customWidth="1"/>
    <col min="9986" max="9986" width="58.109375" customWidth="1"/>
    <col min="9987" max="9987" width="16.5546875" customWidth="1"/>
    <col min="9988" max="9988" width="16.44140625" customWidth="1"/>
    <col min="10241" max="10241" width="6.33203125" customWidth="1"/>
    <col min="10242" max="10242" width="58.109375" customWidth="1"/>
    <col min="10243" max="10243" width="16.5546875" customWidth="1"/>
    <col min="10244" max="10244" width="16.44140625" customWidth="1"/>
    <col min="10497" max="10497" width="6.33203125" customWidth="1"/>
    <col min="10498" max="10498" width="58.109375" customWidth="1"/>
    <col min="10499" max="10499" width="16.5546875" customWidth="1"/>
    <col min="10500" max="10500" width="16.44140625" customWidth="1"/>
    <col min="10753" max="10753" width="6.33203125" customWidth="1"/>
    <col min="10754" max="10754" width="58.109375" customWidth="1"/>
    <col min="10755" max="10755" width="16.5546875" customWidth="1"/>
    <col min="10756" max="10756" width="16.44140625" customWidth="1"/>
    <col min="11009" max="11009" width="6.33203125" customWidth="1"/>
    <col min="11010" max="11010" width="58.109375" customWidth="1"/>
    <col min="11011" max="11011" width="16.5546875" customWidth="1"/>
    <col min="11012" max="11012" width="16.44140625" customWidth="1"/>
    <col min="11265" max="11265" width="6.33203125" customWidth="1"/>
    <col min="11266" max="11266" width="58.109375" customWidth="1"/>
    <col min="11267" max="11267" width="16.5546875" customWidth="1"/>
    <col min="11268" max="11268" width="16.44140625" customWidth="1"/>
    <col min="11521" max="11521" width="6.33203125" customWidth="1"/>
    <col min="11522" max="11522" width="58.109375" customWidth="1"/>
    <col min="11523" max="11523" width="16.5546875" customWidth="1"/>
    <col min="11524" max="11524" width="16.44140625" customWidth="1"/>
    <col min="11777" max="11777" width="6.33203125" customWidth="1"/>
    <col min="11778" max="11778" width="58.109375" customWidth="1"/>
    <col min="11779" max="11779" width="16.5546875" customWidth="1"/>
    <col min="11780" max="11780" width="16.44140625" customWidth="1"/>
    <col min="12033" max="12033" width="6.33203125" customWidth="1"/>
    <col min="12034" max="12034" width="58.109375" customWidth="1"/>
    <col min="12035" max="12035" width="16.5546875" customWidth="1"/>
    <col min="12036" max="12036" width="16.44140625" customWidth="1"/>
    <col min="12289" max="12289" width="6.33203125" customWidth="1"/>
    <col min="12290" max="12290" width="58.109375" customWidth="1"/>
    <col min="12291" max="12291" width="16.5546875" customWidth="1"/>
    <col min="12292" max="12292" width="16.44140625" customWidth="1"/>
    <col min="12545" max="12545" width="6.33203125" customWidth="1"/>
    <col min="12546" max="12546" width="58.109375" customWidth="1"/>
    <col min="12547" max="12547" width="16.5546875" customWidth="1"/>
    <col min="12548" max="12548" width="16.44140625" customWidth="1"/>
    <col min="12801" max="12801" width="6.33203125" customWidth="1"/>
    <col min="12802" max="12802" width="58.109375" customWidth="1"/>
    <col min="12803" max="12803" width="16.5546875" customWidth="1"/>
    <col min="12804" max="12804" width="16.44140625" customWidth="1"/>
    <col min="13057" max="13057" width="6.33203125" customWidth="1"/>
    <col min="13058" max="13058" width="58.109375" customWidth="1"/>
    <col min="13059" max="13059" width="16.5546875" customWidth="1"/>
    <col min="13060" max="13060" width="16.44140625" customWidth="1"/>
    <col min="13313" max="13313" width="6.33203125" customWidth="1"/>
    <col min="13314" max="13314" width="58.109375" customWidth="1"/>
    <col min="13315" max="13315" width="16.5546875" customWidth="1"/>
    <col min="13316" max="13316" width="16.44140625" customWidth="1"/>
    <col min="13569" max="13569" width="6.33203125" customWidth="1"/>
    <col min="13570" max="13570" width="58.109375" customWidth="1"/>
    <col min="13571" max="13571" width="16.5546875" customWidth="1"/>
    <col min="13572" max="13572" width="16.44140625" customWidth="1"/>
    <col min="13825" max="13825" width="6.33203125" customWidth="1"/>
    <col min="13826" max="13826" width="58.109375" customWidth="1"/>
    <col min="13827" max="13827" width="16.5546875" customWidth="1"/>
    <col min="13828" max="13828" width="16.44140625" customWidth="1"/>
    <col min="14081" max="14081" width="6.33203125" customWidth="1"/>
    <col min="14082" max="14082" width="58.109375" customWidth="1"/>
    <col min="14083" max="14083" width="16.5546875" customWidth="1"/>
    <col min="14084" max="14084" width="16.44140625" customWidth="1"/>
    <col min="14337" max="14337" width="6.33203125" customWidth="1"/>
    <col min="14338" max="14338" width="58.109375" customWidth="1"/>
    <col min="14339" max="14339" width="16.5546875" customWidth="1"/>
    <col min="14340" max="14340" width="16.44140625" customWidth="1"/>
    <col min="14593" max="14593" width="6.33203125" customWidth="1"/>
    <col min="14594" max="14594" width="58.109375" customWidth="1"/>
    <col min="14595" max="14595" width="16.5546875" customWidth="1"/>
    <col min="14596" max="14596" width="16.44140625" customWidth="1"/>
    <col min="14849" max="14849" width="6.33203125" customWidth="1"/>
    <col min="14850" max="14850" width="58.109375" customWidth="1"/>
    <col min="14851" max="14851" width="16.5546875" customWidth="1"/>
    <col min="14852" max="14852" width="16.44140625" customWidth="1"/>
    <col min="15105" max="15105" width="6.33203125" customWidth="1"/>
    <col min="15106" max="15106" width="58.109375" customWidth="1"/>
    <col min="15107" max="15107" width="16.5546875" customWidth="1"/>
    <col min="15108" max="15108" width="16.44140625" customWidth="1"/>
    <col min="15361" max="15361" width="6.33203125" customWidth="1"/>
    <col min="15362" max="15362" width="58.109375" customWidth="1"/>
    <col min="15363" max="15363" width="16.5546875" customWidth="1"/>
    <col min="15364" max="15364" width="16.44140625" customWidth="1"/>
    <col min="15617" max="15617" width="6.33203125" customWidth="1"/>
    <col min="15618" max="15618" width="58.109375" customWidth="1"/>
    <col min="15619" max="15619" width="16.5546875" customWidth="1"/>
    <col min="15620" max="15620" width="16.44140625" customWidth="1"/>
    <col min="15873" max="15873" width="6.33203125" customWidth="1"/>
    <col min="15874" max="15874" width="58.109375" customWidth="1"/>
    <col min="15875" max="15875" width="16.5546875" customWidth="1"/>
    <col min="15876" max="15876" width="16.44140625" customWidth="1"/>
    <col min="16129" max="16129" width="6.33203125" customWidth="1"/>
    <col min="16130" max="16130" width="58.109375" customWidth="1"/>
    <col min="16131" max="16131" width="16.5546875" customWidth="1"/>
    <col min="16132" max="16132" width="16.44140625" customWidth="1"/>
  </cols>
  <sheetData>
    <row r="1" spans="1:5" s="136" customFormat="1" ht="27" customHeight="1">
      <c r="A1" s="439" t="s">
        <v>240</v>
      </c>
      <c r="B1" s="440"/>
      <c r="C1" s="440"/>
      <c r="D1" s="441"/>
      <c r="E1" s="135"/>
    </row>
    <row r="2" spans="1:5" s="136" customFormat="1" ht="27" customHeight="1">
      <c r="A2" s="448" t="s">
        <v>1562</v>
      </c>
      <c r="B2" s="449"/>
      <c r="C2" s="449"/>
      <c r="D2" s="450"/>
      <c r="E2" s="135"/>
    </row>
    <row r="3" spans="1:5" s="136" customFormat="1" ht="27" customHeight="1">
      <c r="A3" s="442" t="s">
        <v>241</v>
      </c>
      <c r="B3" s="443"/>
      <c r="C3" s="443"/>
      <c r="D3" s="444"/>
      <c r="E3" s="135"/>
    </row>
    <row r="4" spans="1:5" s="136" customFormat="1" ht="27" customHeight="1" thickBot="1">
      <c r="A4" s="445" t="s">
        <v>242</v>
      </c>
      <c r="B4" s="446"/>
      <c r="C4" s="446"/>
      <c r="D4" s="447"/>
      <c r="E4" s="137"/>
    </row>
    <row r="5" spans="1:5" s="142" customFormat="1" ht="44.25" customHeight="1">
      <c r="A5" s="138" t="s">
        <v>243</v>
      </c>
      <c r="B5" s="139" t="s">
        <v>244</v>
      </c>
      <c r="C5" s="140" t="s">
        <v>43</v>
      </c>
      <c r="D5" s="141">
        <v>29609.67222</v>
      </c>
      <c r="E5" s="137"/>
    </row>
    <row r="6" spans="1:5" s="142" customFormat="1" ht="44.25" customHeight="1">
      <c r="A6" s="143" t="s">
        <v>245</v>
      </c>
      <c r="B6" s="144" t="s">
        <v>246</v>
      </c>
      <c r="C6" s="145" t="s">
        <v>44</v>
      </c>
      <c r="D6" s="146">
        <v>3350.4878370000001</v>
      </c>
      <c r="E6" s="137"/>
    </row>
    <row r="7" spans="1:5" s="142" customFormat="1" ht="44.25" customHeight="1">
      <c r="A7" s="143" t="s">
        <v>247</v>
      </c>
      <c r="B7" s="144" t="s">
        <v>248</v>
      </c>
      <c r="C7" s="145" t="s">
        <v>249</v>
      </c>
      <c r="D7" s="146">
        <v>24712.002061000003</v>
      </c>
      <c r="E7" s="137"/>
    </row>
    <row r="8" spans="1:5" s="142" customFormat="1" ht="44.25" customHeight="1">
      <c r="A8" s="143" t="s">
        <v>250</v>
      </c>
      <c r="B8" s="144" t="s">
        <v>251</v>
      </c>
      <c r="C8" s="145" t="s">
        <v>252</v>
      </c>
      <c r="D8" s="146">
        <v>28062.489898000003</v>
      </c>
      <c r="E8" s="137"/>
    </row>
    <row r="9" spans="1:5" s="142" customFormat="1" ht="44.25" customHeight="1">
      <c r="A9" s="143" t="s">
        <v>253</v>
      </c>
      <c r="B9" s="144" t="s">
        <v>254</v>
      </c>
      <c r="C9" s="145" t="s">
        <v>255</v>
      </c>
      <c r="D9" s="147">
        <f>D5-D8</f>
        <v>1547.1823219999969</v>
      </c>
    </row>
    <row r="10" spans="1:5" s="142" customFormat="1" ht="44.25" customHeight="1" thickBot="1">
      <c r="A10" s="148" t="s">
        <v>256</v>
      </c>
      <c r="B10" s="149" t="s">
        <v>257</v>
      </c>
      <c r="C10" s="150" t="s">
        <v>258</v>
      </c>
      <c r="D10" s="151">
        <f>D9*100/D5</f>
        <v>5.2252598762472786</v>
      </c>
    </row>
  </sheetData>
  <mergeCells count="4">
    <mergeCell ref="A1:D1"/>
    <mergeCell ref="A3:D3"/>
    <mergeCell ref="A4:D4"/>
    <mergeCell ref="A2:D2"/>
  </mergeCells>
  <printOptions horizontalCentered="1" verticalCentered="1"/>
  <pageMargins left="0" right="0" top="0" bottom="0" header="0" footer="0"/>
  <pageSetup paperSize="9" scale="125"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00"/>
  <sheetViews>
    <sheetView view="pageBreakPreview" zoomScaleNormal="85" zoomScaleSheetLayoutView="100" workbookViewId="0">
      <selection activeCell="C13" sqref="C13"/>
    </sheetView>
  </sheetViews>
  <sheetFormatPr defaultRowHeight="13.2"/>
  <cols>
    <col min="1" max="1" width="15.33203125" customWidth="1"/>
    <col min="2" max="2" width="19.5546875" customWidth="1"/>
    <col min="3" max="3" width="18.44140625" customWidth="1"/>
    <col min="4" max="4" width="18.33203125" customWidth="1"/>
    <col min="5" max="5" width="20.6640625" customWidth="1"/>
    <col min="6" max="6" width="17.88671875" customWidth="1"/>
    <col min="10" max="10" width="10.6640625" bestFit="1" customWidth="1"/>
  </cols>
  <sheetData>
    <row r="1" spans="1:38" ht="72" customHeight="1">
      <c r="A1" s="342" t="s">
        <v>298</v>
      </c>
      <c r="B1" s="343"/>
      <c r="C1" s="343"/>
      <c r="D1" s="343"/>
      <c r="E1" s="343"/>
      <c r="F1" s="344"/>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15.6">
      <c r="A2" s="385" t="s">
        <v>1515</v>
      </c>
      <c r="B2" s="386"/>
      <c r="C2" s="386"/>
      <c r="D2" s="386"/>
      <c r="E2" s="386"/>
      <c r="F2" s="38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5.6">
      <c r="A3" s="385" t="s">
        <v>235</v>
      </c>
      <c r="B3" s="386"/>
      <c r="C3" s="386"/>
      <c r="D3" s="386"/>
      <c r="E3" s="386"/>
      <c r="F3" s="38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38" ht="75.75" customHeight="1">
      <c r="A4" s="265" t="s">
        <v>50</v>
      </c>
      <c r="B4" s="266" t="s">
        <v>209</v>
      </c>
      <c r="C4" s="266" t="s">
        <v>238</v>
      </c>
      <c r="D4" s="266" t="s">
        <v>51</v>
      </c>
      <c r="E4" s="266" t="s">
        <v>52</v>
      </c>
      <c r="F4" s="267" t="s">
        <v>210</v>
      </c>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ht="31.5" customHeight="1">
      <c r="A5" s="265"/>
      <c r="B5" s="266">
        <v>1</v>
      </c>
      <c r="C5" s="266">
        <v>2</v>
      </c>
      <c r="D5" s="266" t="s">
        <v>53</v>
      </c>
      <c r="E5" s="266">
        <v>4</v>
      </c>
      <c r="F5" s="267" t="s">
        <v>54</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38" ht="46.5" customHeight="1">
      <c r="A6" s="265" t="s">
        <v>55</v>
      </c>
      <c r="B6" s="133">
        <v>0</v>
      </c>
      <c r="C6" s="133">
        <v>96191</v>
      </c>
      <c r="D6" s="133">
        <f>B6+C6</f>
        <v>96191</v>
      </c>
      <c r="E6" s="133">
        <v>95361</v>
      </c>
      <c r="F6" s="246">
        <f>D6-E6</f>
        <v>830</v>
      </c>
      <c r="G6" s="1"/>
      <c r="H6" s="1"/>
      <c r="I6" s="1"/>
      <c r="J6" s="1"/>
      <c r="K6" s="1"/>
      <c r="L6" s="1"/>
      <c r="M6" s="1"/>
      <c r="N6" s="1"/>
      <c r="O6" s="1"/>
      <c r="P6" s="1"/>
      <c r="Q6" s="1"/>
      <c r="R6" s="1"/>
      <c r="S6" s="1"/>
      <c r="T6" s="1"/>
      <c r="U6" s="1"/>
      <c r="V6" s="1"/>
      <c r="W6" s="1"/>
      <c r="X6" s="1"/>
      <c r="Y6" s="1"/>
      <c r="Z6" s="1"/>
      <c r="AA6" s="1"/>
      <c r="AB6" s="1"/>
      <c r="AC6" s="1"/>
      <c r="AD6" s="1"/>
      <c r="AE6" s="1"/>
      <c r="AF6" s="1"/>
      <c r="AG6" s="1"/>
    </row>
    <row r="7" spans="1:38" ht="46.5" customHeight="1">
      <c r="A7" s="265" t="s">
        <v>56</v>
      </c>
      <c r="B7" s="133">
        <v>614</v>
      </c>
      <c r="C7" s="133">
        <v>24832</v>
      </c>
      <c r="D7" s="133">
        <f t="shared" ref="D7:D8" si="0">B7+C7</f>
        <v>25446</v>
      </c>
      <c r="E7" s="133">
        <v>25005</v>
      </c>
      <c r="F7" s="246">
        <f t="shared" ref="F7:F8" si="1">D7-E7</f>
        <v>441</v>
      </c>
      <c r="G7" s="1"/>
      <c r="H7" s="1"/>
      <c r="I7" s="1"/>
      <c r="J7" s="1"/>
      <c r="K7" s="1"/>
      <c r="L7" s="1"/>
      <c r="M7" s="1"/>
      <c r="N7" s="1"/>
      <c r="O7" s="1"/>
      <c r="P7" s="1"/>
      <c r="Q7" s="1"/>
      <c r="R7" s="1"/>
      <c r="S7" s="1"/>
      <c r="T7" s="1"/>
      <c r="U7" s="1"/>
      <c r="V7" s="1"/>
      <c r="W7" s="1"/>
      <c r="X7" s="1"/>
      <c r="Y7" s="1"/>
      <c r="Z7" s="1"/>
      <c r="AA7" s="1"/>
      <c r="AB7" s="1"/>
      <c r="AC7" s="1"/>
      <c r="AD7" s="1"/>
      <c r="AE7" s="1"/>
      <c r="AF7" s="1"/>
      <c r="AG7" s="1"/>
    </row>
    <row r="8" spans="1:38" ht="27.75" customHeight="1" thickBot="1">
      <c r="A8" s="82" t="s">
        <v>130</v>
      </c>
      <c r="B8" s="307">
        <f>B6+B7</f>
        <v>614</v>
      </c>
      <c r="C8" s="307">
        <f>C6+C7</f>
        <v>121023</v>
      </c>
      <c r="D8" s="307">
        <f t="shared" si="0"/>
        <v>121637</v>
      </c>
      <c r="E8" s="307">
        <f>E6+E7</f>
        <v>120366</v>
      </c>
      <c r="F8" s="308">
        <f t="shared" si="1"/>
        <v>1271</v>
      </c>
      <c r="G8" s="1"/>
      <c r="H8" s="1"/>
      <c r="I8" s="1"/>
      <c r="J8" s="1"/>
      <c r="K8" s="1"/>
      <c r="L8" s="1"/>
      <c r="M8" s="1"/>
      <c r="N8" s="1"/>
      <c r="O8" s="1"/>
      <c r="P8" s="1"/>
      <c r="Q8" s="1"/>
      <c r="R8" s="1"/>
      <c r="S8" s="1"/>
      <c r="T8" s="1"/>
      <c r="U8" s="1"/>
      <c r="V8" s="1"/>
      <c r="W8" s="1"/>
      <c r="X8" s="1"/>
      <c r="Y8" s="1"/>
      <c r="Z8" s="1"/>
      <c r="AA8" s="1"/>
      <c r="AB8" s="1"/>
      <c r="AC8" s="1"/>
      <c r="AD8" s="1"/>
      <c r="AE8" s="1"/>
      <c r="AF8" s="1"/>
      <c r="AG8" s="1"/>
    </row>
    <row r="9" spans="1:38" ht="13.8">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1:38" ht="13.8">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8" ht="13.8">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8" ht="13.8">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13.8">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ht="13.8">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13.8">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ht="13.8">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ht="13.8">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ht="13.8">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ht="13.8">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ht="13.8">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ht="13.8">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ht="13.8">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ht="13.8">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38" ht="13.8">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ht="13.8">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ht="13.8">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ht="13.8">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ht="13.8">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8" ht="13.8">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13.8">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ht="13.8">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13.8">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13.8">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13.8">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ht="13.8">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3.8">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13.8">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13.8">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ht="13.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ht="13.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ht="13.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ht="13.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ht="13.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ht="13.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ht="13.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ht="13.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ht="13.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ht="13.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ht="13.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ht="13.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ht="13.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ht="13.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ht="13.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ht="13.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ht="13.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ht="13.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ht="13.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ht="13.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ht="13.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ht="13.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ht="13.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ht="13.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ht="13.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ht="13.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ht="13.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ht="13.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ht="13.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ht="13.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ht="13.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ht="13.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ht="13.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ht="13.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ht="13.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ht="13.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ht="13.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ht="13.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ht="13.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ht="13.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ht="13.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ht="13.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ht="13.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ht="13.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ht="13.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ht="13.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ht="13.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ht="13.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ht="13.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ht="13.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ht="13.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ht="13.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ht="13.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ht="13.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ht="13.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ht="13.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ht="13.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ht="13.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ht="13.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ht="13.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ht="13.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ht="13.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ht="13.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ht="13.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ht="13.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ht="13.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ht="13.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ht="13.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ht="13.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ht="13.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ht="13.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ht="13.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ht="13.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ht="13.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ht="13.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ht="13.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ht="13.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ht="13.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ht="13.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ht="13.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1:38" ht="13.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1:38" ht="13.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1:38" ht="13.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1:38" ht="13.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1:38" ht="13.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1:38" ht="13.8">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1:38" ht="13.8">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1:38" ht="13.8">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1:38" ht="13.8">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1:38" ht="13.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1:38" ht="13.8">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1:38" ht="13.8">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1:38" ht="13.8">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row r="132" spans="1:38" ht="13.8">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row>
    <row r="133" spans="1:38" ht="13.8">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row>
    <row r="134" spans="1:38" ht="13.8">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row>
    <row r="135" spans="1:38" ht="13.8">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row>
    <row r="136" spans="1:38" ht="13.8">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row>
    <row r="137" spans="1:38" ht="13.8">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row>
    <row r="138" spans="1:38" ht="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row>
    <row r="139" spans="1:38" ht="13.8">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row>
    <row r="140" spans="1:38" ht="13.8">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row>
    <row r="141" spans="1:38" ht="13.8">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row>
    <row r="142" spans="1:38" ht="13.8">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row>
    <row r="143" spans="1:38" ht="13.8">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row>
    <row r="144" spans="1:38" ht="13.8">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row>
    <row r="145" spans="1:38" ht="13.8">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row>
    <row r="146" spans="1:38" ht="13.8">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row>
    <row r="147" spans="1:38" ht="13.8">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row>
    <row r="148" spans="1:38" ht="13.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row>
    <row r="149" spans="1:38" ht="13.8">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row>
    <row r="150" spans="1:38" ht="13.8">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row>
    <row r="151" spans="1:38" ht="13.8">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row>
    <row r="152" spans="1:38" ht="13.8">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row>
    <row r="153" spans="1:38" ht="13.8">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row>
    <row r="154" spans="1:38" ht="13.8">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row>
    <row r="155" spans="1:38" ht="13.8">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row>
    <row r="156" spans="1:38" ht="13.8">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row>
    <row r="157" spans="1:38" ht="13.8">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row>
    <row r="158" spans="1:38" ht="13.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row>
    <row r="159" spans="1:38" ht="13.8">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row>
    <row r="160" spans="1:38" ht="13.8">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row>
    <row r="161" spans="1:38" ht="13.8">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row>
    <row r="162" spans="1:38" ht="13.8">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row>
    <row r="163" spans="1:38" ht="13.8">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row>
    <row r="164" spans="1:38" ht="13.8">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row>
    <row r="165" spans="1:38" ht="13.8">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row>
    <row r="166" spans="1:38" ht="13.8">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row>
    <row r="167" spans="1:38" ht="13.8">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row>
    <row r="168" spans="1:38" ht="13.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row>
    <row r="169" spans="1:38" ht="13.8">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row>
    <row r="170" spans="1:38" ht="13.8">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row>
    <row r="171" spans="1:38" ht="13.8">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row>
    <row r="172" spans="1:38" ht="13.8">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row>
    <row r="173" spans="1:38" ht="13.8">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row>
    <row r="174" spans="1:38" ht="13.8">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row>
    <row r="175" spans="1:38" ht="13.8">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row>
    <row r="176" spans="1:38" ht="13.8">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row>
    <row r="177" spans="1:38" ht="13.8">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row>
    <row r="178" spans="1:38" ht="13.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row>
    <row r="179" spans="1:38" ht="13.8">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row>
    <row r="180" spans="1:38" ht="13.8">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row>
    <row r="181" spans="1:38" ht="13.8">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row>
    <row r="182" spans="1:38" ht="13.8">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row>
    <row r="183" spans="1:38" ht="13.8">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row>
    <row r="184" spans="1:38" ht="13.8">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row>
    <row r="185" spans="1:38" ht="13.8">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row>
    <row r="186" spans="1:38" ht="13.8">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row>
    <row r="187" spans="1:38" ht="13.8">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row>
    <row r="188" spans="1:38" ht="13.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row>
    <row r="189" spans="1:38" ht="13.8">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row>
    <row r="190" spans="1:38" ht="13.8">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row>
    <row r="191" spans="1:38" ht="13.8">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row>
    <row r="192" spans="1:38" ht="13.8">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row>
    <row r="193" spans="1:38" ht="13.8">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row>
    <row r="194" spans="1:38" ht="13.8">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row>
    <row r="195" spans="1:38" ht="13.8">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row>
    <row r="196" spans="1:38" ht="13.8">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row>
    <row r="197" spans="1:38" ht="13.8">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row>
    <row r="198" spans="1:38" ht="13.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row>
    <row r="199" spans="1:38" ht="13.8">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row>
    <row r="200" spans="1:38" ht="13.8">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row>
    <row r="201" spans="1:38" ht="13.8">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row>
    <row r="202" spans="1:38" ht="13.8">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row>
    <row r="203" spans="1:38" ht="13.8">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row>
    <row r="204" spans="1:38" ht="13.8">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row>
    <row r="205" spans="1:38" ht="13.8">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row>
    <row r="206" spans="1:38" ht="13.8">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row>
    <row r="207" spans="1:38" ht="13.8">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row>
    <row r="208" spans="1:38" ht="13.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row>
    <row r="209" spans="1:38" ht="13.8">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ht="13.8">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ht="13.8">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ht="13.8">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ht="13.8">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row r="214" spans="1:38" ht="13.8">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row>
    <row r="215" spans="1:38" ht="13.8">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row>
    <row r="216" spans="1:38" ht="13.8">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row>
    <row r="217" spans="1:38" ht="13.8">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row>
    <row r="218" spans="1:38" ht="13.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row>
    <row r="219" spans="1:38" ht="13.8">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row>
    <row r="220" spans="1:38" ht="13.8">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row>
    <row r="221" spans="1:38" ht="13.8">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row>
    <row r="222" spans="1:38" ht="13.8">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row>
    <row r="223" spans="1:38" ht="13.8">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row>
    <row r="224" spans="1:38" ht="13.8">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row>
    <row r="225" spans="1:38" ht="13.8">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row>
    <row r="226" spans="1:38" ht="13.8">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row>
    <row r="227" spans="1:38" ht="13.8">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row>
    <row r="228" spans="1:38" ht="13.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row>
    <row r="229" spans="1:38" ht="13.8">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row>
    <row r="230" spans="1:38" ht="13.8">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row>
    <row r="231" spans="1:38" ht="13.8">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row>
    <row r="232" spans="1:38" ht="13.8">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row>
    <row r="233" spans="1:38" ht="13.8">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row>
    <row r="234" spans="1:38" ht="13.8">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row>
    <row r="235" spans="1:38" ht="13.8">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row>
    <row r="236" spans="1:38" ht="13.8">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row>
    <row r="237" spans="1:38" ht="13.8">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row>
    <row r="238" spans="1:38" ht="1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row>
    <row r="239" spans="1:38" ht="13.8">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row>
    <row r="240" spans="1:38" ht="13.8">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row>
    <row r="241" spans="1:38" ht="13.8">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row>
    <row r="242" spans="1:38" ht="13.8">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row>
    <row r="243" spans="1:38" ht="13.8">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row>
    <row r="244" spans="1:38" ht="13.8">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row>
    <row r="245" spans="1:38" ht="13.8">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row>
    <row r="246" spans="1:38" ht="13.8">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row>
    <row r="247" spans="1:38" ht="13.8">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row>
    <row r="248" spans="1:38" ht="13.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row>
    <row r="249" spans="1:38" ht="13.8">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row>
    <row r="250" spans="1:38" ht="13.8">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row>
    <row r="251" spans="1:38" ht="13.8">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row>
    <row r="252" spans="1:38" ht="13.8">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row>
    <row r="253" spans="1:38" ht="13.8">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row>
    <row r="254" spans="1:38" ht="13.8">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row>
    <row r="255" spans="1:38" ht="13.8">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row>
    <row r="256" spans="1:38" ht="13.8">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row>
    <row r="257" spans="1:38" ht="13.8">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row>
    <row r="258" spans="1:38" ht="13.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row>
    <row r="259" spans="1:38" ht="13.8">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row>
    <row r="260" spans="1:38" ht="13.8">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row>
    <row r="261" spans="1:38" ht="13.8">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row>
    <row r="262" spans="1:38" ht="13.8">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row>
    <row r="263" spans="1:38" ht="13.8">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row>
    <row r="264" spans="1:38" ht="13.8">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row>
    <row r="265" spans="1:38" ht="13.8">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row>
    <row r="266" spans="1:38" ht="13.8">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row>
    <row r="267" spans="1:38" ht="13.8">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row>
    <row r="268" spans="1:38" ht="13.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row>
    <row r="269" spans="1:38" ht="13.8">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row>
    <row r="270" spans="1:38" ht="13.8">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row>
    <row r="271" spans="1:38" ht="13.8">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row>
    <row r="272" spans="1:38" ht="13.8">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row>
    <row r="273" spans="1:38" ht="13.8">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row>
    <row r="274" spans="1:38" ht="13.8">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row>
    <row r="275" spans="1:38" ht="13.8">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row>
    <row r="276" spans="1:38" ht="13.8">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row>
    <row r="277" spans="1:38" ht="13.8">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row>
    <row r="278" spans="1:38" ht="13.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row>
    <row r="279" spans="1:38" ht="13.8">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row>
    <row r="280" spans="1:38" ht="13.8">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row>
    <row r="281" spans="1:38" ht="13.8">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row>
    <row r="282" spans="1:38" ht="13.8">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row>
    <row r="283" spans="1:38" ht="13.8">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row>
    <row r="284" spans="1:38" ht="13.8">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row>
    <row r="285" spans="1:38" ht="13.8">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row>
    <row r="286" spans="1:38" ht="13.8">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row>
    <row r="287" spans="1:38" ht="13.8">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row>
    <row r="288" spans="1:38" ht="13.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row>
    <row r="289" spans="1:38" ht="13.8">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row>
    <row r="290" spans="1:38" ht="13.8">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row>
    <row r="291" spans="1:38" ht="13.8">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row>
    <row r="292" spans="1:38" ht="13.8">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row>
    <row r="293" spans="1:38" ht="13.8">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row>
    <row r="294" spans="1:38" ht="13.8">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row>
    <row r="295" spans="1:38" ht="13.8">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row>
    <row r="296" spans="1:38" ht="13.8">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row>
    <row r="297" spans="1:38" ht="13.8">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row>
    <row r="298" spans="1:38" ht="13.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row>
    <row r="299" spans="1:38" ht="13.8">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row>
    <row r="300" spans="1:38" ht="13.8">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row>
  </sheetData>
  <mergeCells count="3">
    <mergeCell ref="A1:F1"/>
    <mergeCell ref="A3:F3"/>
    <mergeCell ref="A2:F2"/>
  </mergeCells>
  <phoneticPr fontId="7" type="noConversion"/>
  <printOptions horizontalCentered="1" verticalCentered="1"/>
  <pageMargins left="0" right="0" top="0" bottom="0" header="0" footer="0"/>
  <pageSetup paperSize="9" orientation="landscape" horizontalDpi="180" verticalDpi="18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Normal="100" zoomScaleSheetLayoutView="100" workbookViewId="0">
      <pane xSplit="2" ySplit="6" topLeftCell="C7" activePane="bottomRight" state="frozen"/>
      <selection pane="topRight" activeCell="C1" sqref="C1"/>
      <selection pane="bottomLeft" activeCell="A7" sqref="A7"/>
      <selection pane="bottomRight" activeCell="O13" sqref="O13"/>
    </sheetView>
  </sheetViews>
  <sheetFormatPr defaultRowHeight="13.2"/>
  <cols>
    <col min="1" max="1" width="5.88671875" style="285" customWidth="1"/>
    <col min="2" max="2" width="11.6640625" style="285" customWidth="1"/>
    <col min="3" max="3" width="13.88671875" style="285" customWidth="1"/>
    <col min="4" max="4" width="15.5546875" style="285" customWidth="1"/>
    <col min="5" max="5" width="15" style="285" customWidth="1"/>
    <col min="6" max="7" width="14.33203125" style="285" customWidth="1"/>
    <col min="8" max="8" width="15.44140625" style="285" customWidth="1"/>
    <col min="9" max="9" width="14.33203125" style="285" customWidth="1"/>
    <col min="10" max="10" width="12.6640625" style="285" customWidth="1"/>
    <col min="11" max="11" width="15.33203125" style="285" customWidth="1"/>
    <col min="12" max="12" width="19.6640625" style="285" customWidth="1"/>
    <col min="13" max="13" width="12.44140625" style="285" customWidth="1"/>
    <col min="14" max="256" width="8.88671875" style="285"/>
    <col min="257" max="257" width="5.88671875" style="285" customWidth="1"/>
    <col min="258" max="258" width="11.6640625" style="285" customWidth="1"/>
    <col min="259" max="259" width="13.88671875" style="285" customWidth="1"/>
    <col min="260" max="260" width="15.5546875" style="285" customWidth="1"/>
    <col min="261" max="261" width="15" style="285" customWidth="1"/>
    <col min="262" max="263" width="14.33203125" style="285" customWidth="1"/>
    <col min="264" max="264" width="15.44140625" style="285" customWidth="1"/>
    <col min="265" max="265" width="14.33203125" style="285" customWidth="1"/>
    <col min="266" max="266" width="12.6640625" style="285" customWidth="1"/>
    <col min="267" max="267" width="15.33203125" style="285" customWidth="1"/>
    <col min="268" max="268" width="19.6640625" style="285" customWidth="1"/>
    <col min="269" max="269" width="12.44140625" style="285" customWidth="1"/>
    <col min="270" max="512" width="8.88671875" style="285"/>
    <col min="513" max="513" width="5.88671875" style="285" customWidth="1"/>
    <col min="514" max="514" width="11.6640625" style="285" customWidth="1"/>
    <col min="515" max="515" width="13.88671875" style="285" customWidth="1"/>
    <col min="516" max="516" width="15.5546875" style="285" customWidth="1"/>
    <col min="517" max="517" width="15" style="285" customWidth="1"/>
    <col min="518" max="519" width="14.33203125" style="285" customWidth="1"/>
    <col min="520" max="520" width="15.44140625" style="285" customWidth="1"/>
    <col min="521" max="521" width="14.33203125" style="285" customWidth="1"/>
    <col min="522" max="522" width="12.6640625" style="285" customWidth="1"/>
    <col min="523" max="523" width="15.33203125" style="285" customWidth="1"/>
    <col min="524" max="524" width="19.6640625" style="285" customWidth="1"/>
    <col min="525" max="525" width="12.44140625" style="285" customWidth="1"/>
    <col min="526" max="768" width="8.88671875" style="285"/>
    <col min="769" max="769" width="5.88671875" style="285" customWidth="1"/>
    <col min="770" max="770" width="11.6640625" style="285" customWidth="1"/>
    <col min="771" max="771" width="13.88671875" style="285" customWidth="1"/>
    <col min="772" max="772" width="15.5546875" style="285" customWidth="1"/>
    <col min="773" max="773" width="15" style="285" customWidth="1"/>
    <col min="774" max="775" width="14.33203125" style="285" customWidth="1"/>
    <col min="776" max="776" width="15.44140625" style="285" customWidth="1"/>
    <col min="777" max="777" width="14.33203125" style="285" customWidth="1"/>
    <col min="778" max="778" width="12.6640625" style="285" customWidth="1"/>
    <col min="779" max="779" width="15.33203125" style="285" customWidth="1"/>
    <col min="780" max="780" width="19.6640625" style="285" customWidth="1"/>
    <col min="781" max="781" width="12.44140625" style="285" customWidth="1"/>
    <col min="782" max="1024" width="8.88671875" style="285"/>
    <col min="1025" max="1025" width="5.88671875" style="285" customWidth="1"/>
    <col min="1026" max="1026" width="11.6640625" style="285" customWidth="1"/>
    <col min="1027" max="1027" width="13.88671875" style="285" customWidth="1"/>
    <col min="1028" max="1028" width="15.5546875" style="285" customWidth="1"/>
    <col min="1029" max="1029" width="15" style="285" customWidth="1"/>
    <col min="1030" max="1031" width="14.33203125" style="285" customWidth="1"/>
    <col min="1032" max="1032" width="15.44140625" style="285" customWidth="1"/>
    <col min="1033" max="1033" width="14.33203125" style="285" customWidth="1"/>
    <col min="1034" max="1034" width="12.6640625" style="285" customWidth="1"/>
    <col min="1035" max="1035" width="15.33203125" style="285" customWidth="1"/>
    <col min="1036" max="1036" width="19.6640625" style="285" customWidth="1"/>
    <col min="1037" max="1037" width="12.44140625" style="285" customWidth="1"/>
    <col min="1038" max="1280" width="8.88671875" style="285"/>
    <col min="1281" max="1281" width="5.88671875" style="285" customWidth="1"/>
    <col min="1282" max="1282" width="11.6640625" style="285" customWidth="1"/>
    <col min="1283" max="1283" width="13.88671875" style="285" customWidth="1"/>
    <col min="1284" max="1284" width="15.5546875" style="285" customWidth="1"/>
    <col min="1285" max="1285" width="15" style="285" customWidth="1"/>
    <col min="1286" max="1287" width="14.33203125" style="285" customWidth="1"/>
    <col min="1288" max="1288" width="15.44140625" style="285" customWidth="1"/>
    <col min="1289" max="1289" width="14.33203125" style="285" customWidth="1"/>
    <col min="1290" max="1290" width="12.6640625" style="285" customWidth="1"/>
    <col min="1291" max="1291" width="15.33203125" style="285" customWidth="1"/>
    <col min="1292" max="1292" width="19.6640625" style="285" customWidth="1"/>
    <col min="1293" max="1293" width="12.44140625" style="285" customWidth="1"/>
    <col min="1294" max="1536" width="8.88671875" style="285"/>
    <col min="1537" max="1537" width="5.88671875" style="285" customWidth="1"/>
    <col min="1538" max="1538" width="11.6640625" style="285" customWidth="1"/>
    <col min="1539" max="1539" width="13.88671875" style="285" customWidth="1"/>
    <col min="1540" max="1540" width="15.5546875" style="285" customWidth="1"/>
    <col min="1541" max="1541" width="15" style="285" customWidth="1"/>
    <col min="1542" max="1543" width="14.33203125" style="285" customWidth="1"/>
    <col min="1544" max="1544" width="15.44140625" style="285" customWidth="1"/>
    <col min="1545" max="1545" width="14.33203125" style="285" customWidth="1"/>
    <col min="1546" max="1546" width="12.6640625" style="285" customWidth="1"/>
    <col min="1547" max="1547" width="15.33203125" style="285" customWidth="1"/>
    <col min="1548" max="1548" width="19.6640625" style="285" customWidth="1"/>
    <col min="1549" max="1549" width="12.44140625" style="285" customWidth="1"/>
    <col min="1550" max="1792" width="8.88671875" style="285"/>
    <col min="1793" max="1793" width="5.88671875" style="285" customWidth="1"/>
    <col min="1794" max="1794" width="11.6640625" style="285" customWidth="1"/>
    <col min="1795" max="1795" width="13.88671875" style="285" customWidth="1"/>
    <col min="1796" max="1796" width="15.5546875" style="285" customWidth="1"/>
    <col min="1797" max="1797" width="15" style="285" customWidth="1"/>
    <col min="1798" max="1799" width="14.33203125" style="285" customWidth="1"/>
    <col min="1800" max="1800" width="15.44140625" style="285" customWidth="1"/>
    <col min="1801" max="1801" width="14.33203125" style="285" customWidth="1"/>
    <col min="1802" max="1802" width="12.6640625" style="285" customWidth="1"/>
    <col min="1803" max="1803" width="15.33203125" style="285" customWidth="1"/>
    <col min="1804" max="1804" width="19.6640625" style="285" customWidth="1"/>
    <col min="1805" max="1805" width="12.44140625" style="285" customWidth="1"/>
    <col min="1806" max="2048" width="8.88671875" style="285"/>
    <col min="2049" max="2049" width="5.88671875" style="285" customWidth="1"/>
    <col min="2050" max="2050" width="11.6640625" style="285" customWidth="1"/>
    <col min="2051" max="2051" width="13.88671875" style="285" customWidth="1"/>
    <col min="2052" max="2052" width="15.5546875" style="285" customWidth="1"/>
    <col min="2053" max="2053" width="15" style="285" customWidth="1"/>
    <col min="2054" max="2055" width="14.33203125" style="285" customWidth="1"/>
    <col min="2056" max="2056" width="15.44140625" style="285" customWidth="1"/>
    <col min="2057" max="2057" width="14.33203125" style="285" customWidth="1"/>
    <col min="2058" max="2058" width="12.6640625" style="285" customWidth="1"/>
    <col min="2059" max="2059" width="15.33203125" style="285" customWidth="1"/>
    <col min="2060" max="2060" width="19.6640625" style="285" customWidth="1"/>
    <col min="2061" max="2061" width="12.44140625" style="285" customWidth="1"/>
    <col min="2062" max="2304" width="8.88671875" style="285"/>
    <col min="2305" max="2305" width="5.88671875" style="285" customWidth="1"/>
    <col min="2306" max="2306" width="11.6640625" style="285" customWidth="1"/>
    <col min="2307" max="2307" width="13.88671875" style="285" customWidth="1"/>
    <col min="2308" max="2308" width="15.5546875" style="285" customWidth="1"/>
    <col min="2309" max="2309" width="15" style="285" customWidth="1"/>
    <col min="2310" max="2311" width="14.33203125" style="285" customWidth="1"/>
    <col min="2312" max="2312" width="15.44140625" style="285" customWidth="1"/>
    <col min="2313" max="2313" width="14.33203125" style="285" customWidth="1"/>
    <col min="2314" max="2314" width="12.6640625" style="285" customWidth="1"/>
    <col min="2315" max="2315" width="15.33203125" style="285" customWidth="1"/>
    <col min="2316" max="2316" width="19.6640625" style="285" customWidth="1"/>
    <col min="2317" max="2317" width="12.44140625" style="285" customWidth="1"/>
    <col min="2318" max="2560" width="8.88671875" style="285"/>
    <col min="2561" max="2561" width="5.88671875" style="285" customWidth="1"/>
    <col min="2562" max="2562" width="11.6640625" style="285" customWidth="1"/>
    <col min="2563" max="2563" width="13.88671875" style="285" customWidth="1"/>
    <col min="2564" max="2564" width="15.5546875" style="285" customWidth="1"/>
    <col min="2565" max="2565" width="15" style="285" customWidth="1"/>
    <col min="2566" max="2567" width="14.33203125" style="285" customWidth="1"/>
    <col min="2568" max="2568" width="15.44140625" style="285" customWidth="1"/>
    <col min="2569" max="2569" width="14.33203125" style="285" customWidth="1"/>
    <col min="2570" max="2570" width="12.6640625" style="285" customWidth="1"/>
    <col min="2571" max="2571" width="15.33203125" style="285" customWidth="1"/>
    <col min="2572" max="2572" width="19.6640625" style="285" customWidth="1"/>
    <col min="2573" max="2573" width="12.44140625" style="285" customWidth="1"/>
    <col min="2574" max="2816" width="8.88671875" style="285"/>
    <col min="2817" max="2817" width="5.88671875" style="285" customWidth="1"/>
    <col min="2818" max="2818" width="11.6640625" style="285" customWidth="1"/>
    <col min="2819" max="2819" width="13.88671875" style="285" customWidth="1"/>
    <col min="2820" max="2820" width="15.5546875" style="285" customWidth="1"/>
    <col min="2821" max="2821" width="15" style="285" customWidth="1"/>
    <col min="2822" max="2823" width="14.33203125" style="285" customWidth="1"/>
    <col min="2824" max="2824" width="15.44140625" style="285" customWidth="1"/>
    <col min="2825" max="2825" width="14.33203125" style="285" customWidth="1"/>
    <col min="2826" max="2826" width="12.6640625" style="285" customWidth="1"/>
    <col min="2827" max="2827" width="15.33203125" style="285" customWidth="1"/>
    <col min="2828" max="2828" width="19.6640625" style="285" customWidth="1"/>
    <col min="2829" max="2829" width="12.44140625" style="285" customWidth="1"/>
    <col min="2830" max="3072" width="8.88671875" style="285"/>
    <col min="3073" max="3073" width="5.88671875" style="285" customWidth="1"/>
    <col min="3074" max="3074" width="11.6640625" style="285" customWidth="1"/>
    <col min="3075" max="3075" width="13.88671875" style="285" customWidth="1"/>
    <col min="3076" max="3076" width="15.5546875" style="285" customWidth="1"/>
    <col min="3077" max="3077" width="15" style="285" customWidth="1"/>
    <col min="3078" max="3079" width="14.33203125" style="285" customWidth="1"/>
    <col min="3080" max="3080" width="15.44140625" style="285" customWidth="1"/>
    <col min="3081" max="3081" width="14.33203125" style="285" customWidth="1"/>
    <col min="3082" max="3082" width="12.6640625" style="285" customWidth="1"/>
    <col min="3083" max="3083" width="15.33203125" style="285" customWidth="1"/>
    <col min="3084" max="3084" width="19.6640625" style="285" customWidth="1"/>
    <col min="3085" max="3085" width="12.44140625" style="285" customWidth="1"/>
    <col min="3086" max="3328" width="8.88671875" style="285"/>
    <col min="3329" max="3329" width="5.88671875" style="285" customWidth="1"/>
    <col min="3330" max="3330" width="11.6640625" style="285" customWidth="1"/>
    <col min="3331" max="3331" width="13.88671875" style="285" customWidth="1"/>
    <col min="3332" max="3332" width="15.5546875" style="285" customWidth="1"/>
    <col min="3333" max="3333" width="15" style="285" customWidth="1"/>
    <col min="3334" max="3335" width="14.33203125" style="285" customWidth="1"/>
    <col min="3336" max="3336" width="15.44140625" style="285" customWidth="1"/>
    <col min="3337" max="3337" width="14.33203125" style="285" customWidth="1"/>
    <col min="3338" max="3338" width="12.6640625" style="285" customWidth="1"/>
    <col min="3339" max="3339" width="15.33203125" style="285" customWidth="1"/>
    <col min="3340" max="3340" width="19.6640625" style="285" customWidth="1"/>
    <col min="3341" max="3341" width="12.44140625" style="285" customWidth="1"/>
    <col min="3342" max="3584" width="8.88671875" style="285"/>
    <col min="3585" max="3585" width="5.88671875" style="285" customWidth="1"/>
    <col min="3586" max="3586" width="11.6640625" style="285" customWidth="1"/>
    <col min="3587" max="3587" width="13.88671875" style="285" customWidth="1"/>
    <col min="3588" max="3588" width="15.5546875" style="285" customWidth="1"/>
    <col min="3589" max="3589" width="15" style="285" customWidth="1"/>
    <col min="3590" max="3591" width="14.33203125" style="285" customWidth="1"/>
    <col min="3592" max="3592" width="15.44140625" style="285" customWidth="1"/>
    <col min="3593" max="3593" width="14.33203125" style="285" customWidth="1"/>
    <col min="3594" max="3594" width="12.6640625" style="285" customWidth="1"/>
    <col min="3595" max="3595" width="15.33203125" style="285" customWidth="1"/>
    <col min="3596" max="3596" width="19.6640625" style="285" customWidth="1"/>
    <col min="3597" max="3597" width="12.44140625" style="285" customWidth="1"/>
    <col min="3598" max="3840" width="8.88671875" style="285"/>
    <col min="3841" max="3841" width="5.88671875" style="285" customWidth="1"/>
    <col min="3842" max="3842" width="11.6640625" style="285" customWidth="1"/>
    <col min="3843" max="3843" width="13.88671875" style="285" customWidth="1"/>
    <col min="3844" max="3844" width="15.5546875" style="285" customWidth="1"/>
    <col min="3845" max="3845" width="15" style="285" customWidth="1"/>
    <col min="3846" max="3847" width="14.33203125" style="285" customWidth="1"/>
    <col min="3848" max="3848" width="15.44140625" style="285" customWidth="1"/>
    <col min="3849" max="3849" width="14.33203125" style="285" customWidth="1"/>
    <col min="3850" max="3850" width="12.6640625" style="285" customWidth="1"/>
    <col min="3851" max="3851" width="15.33203125" style="285" customWidth="1"/>
    <col min="3852" max="3852" width="19.6640625" style="285" customWidth="1"/>
    <col min="3853" max="3853" width="12.44140625" style="285" customWidth="1"/>
    <col min="3854" max="4096" width="8.88671875" style="285"/>
    <col min="4097" max="4097" width="5.88671875" style="285" customWidth="1"/>
    <col min="4098" max="4098" width="11.6640625" style="285" customWidth="1"/>
    <col min="4099" max="4099" width="13.88671875" style="285" customWidth="1"/>
    <col min="4100" max="4100" width="15.5546875" style="285" customWidth="1"/>
    <col min="4101" max="4101" width="15" style="285" customWidth="1"/>
    <col min="4102" max="4103" width="14.33203125" style="285" customWidth="1"/>
    <col min="4104" max="4104" width="15.44140625" style="285" customWidth="1"/>
    <col min="4105" max="4105" width="14.33203125" style="285" customWidth="1"/>
    <col min="4106" max="4106" width="12.6640625" style="285" customWidth="1"/>
    <col min="4107" max="4107" width="15.33203125" style="285" customWidth="1"/>
    <col min="4108" max="4108" width="19.6640625" style="285" customWidth="1"/>
    <col min="4109" max="4109" width="12.44140625" style="285" customWidth="1"/>
    <col min="4110" max="4352" width="8.88671875" style="285"/>
    <col min="4353" max="4353" width="5.88671875" style="285" customWidth="1"/>
    <col min="4354" max="4354" width="11.6640625" style="285" customWidth="1"/>
    <col min="4355" max="4355" width="13.88671875" style="285" customWidth="1"/>
    <col min="4356" max="4356" width="15.5546875" style="285" customWidth="1"/>
    <col min="4357" max="4357" width="15" style="285" customWidth="1"/>
    <col min="4358" max="4359" width="14.33203125" style="285" customWidth="1"/>
    <col min="4360" max="4360" width="15.44140625" style="285" customWidth="1"/>
    <col min="4361" max="4361" width="14.33203125" style="285" customWidth="1"/>
    <col min="4362" max="4362" width="12.6640625" style="285" customWidth="1"/>
    <col min="4363" max="4363" width="15.33203125" style="285" customWidth="1"/>
    <col min="4364" max="4364" width="19.6640625" style="285" customWidth="1"/>
    <col min="4365" max="4365" width="12.44140625" style="285" customWidth="1"/>
    <col min="4366" max="4608" width="8.88671875" style="285"/>
    <col min="4609" max="4609" width="5.88671875" style="285" customWidth="1"/>
    <col min="4610" max="4610" width="11.6640625" style="285" customWidth="1"/>
    <col min="4611" max="4611" width="13.88671875" style="285" customWidth="1"/>
    <col min="4612" max="4612" width="15.5546875" style="285" customWidth="1"/>
    <col min="4613" max="4613" width="15" style="285" customWidth="1"/>
    <col min="4614" max="4615" width="14.33203125" style="285" customWidth="1"/>
    <col min="4616" max="4616" width="15.44140625" style="285" customWidth="1"/>
    <col min="4617" max="4617" width="14.33203125" style="285" customWidth="1"/>
    <col min="4618" max="4618" width="12.6640625" style="285" customWidth="1"/>
    <col min="4619" max="4619" width="15.33203125" style="285" customWidth="1"/>
    <col min="4620" max="4620" width="19.6640625" style="285" customWidth="1"/>
    <col min="4621" max="4621" width="12.44140625" style="285" customWidth="1"/>
    <col min="4622" max="4864" width="8.88671875" style="285"/>
    <col min="4865" max="4865" width="5.88671875" style="285" customWidth="1"/>
    <col min="4866" max="4866" width="11.6640625" style="285" customWidth="1"/>
    <col min="4867" max="4867" width="13.88671875" style="285" customWidth="1"/>
    <col min="4868" max="4868" width="15.5546875" style="285" customWidth="1"/>
    <col min="4869" max="4869" width="15" style="285" customWidth="1"/>
    <col min="4870" max="4871" width="14.33203125" style="285" customWidth="1"/>
    <col min="4872" max="4872" width="15.44140625" style="285" customWidth="1"/>
    <col min="4873" max="4873" width="14.33203125" style="285" customWidth="1"/>
    <col min="4874" max="4874" width="12.6640625" style="285" customWidth="1"/>
    <col min="4875" max="4875" width="15.33203125" style="285" customWidth="1"/>
    <col min="4876" max="4876" width="19.6640625" style="285" customWidth="1"/>
    <col min="4877" max="4877" width="12.44140625" style="285" customWidth="1"/>
    <col min="4878" max="5120" width="8.88671875" style="285"/>
    <col min="5121" max="5121" width="5.88671875" style="285" customWidth="1"/>
    <col min="5122" max="5122" width="11.6640625" style="285" customWidth="1"/>
    <col min="5123" max="5123" width="13.88671875" style="285" customWidth="1"/>
    <col min="5124" max="5124" width="15.5546875" style="285" customWidth="1"/>
    <col min="5125" max="5125" width="15" style="285" customWidth="1"/>
    <col min="5126" max="5127" width="14.33203125" style="285" customWidth="1"/>
    <col min="5128" max="5128" width="15.44140625" style="285" customWidth="1"/>
    <col min="5129" max="5129" width="14.33203125" style="285" customWidth="1"/>
    <col min="5130" max="5130" width="12.6640625" style="285" customWidth="1"/>
    <col min="5131" max="5131" width="15.33203125" style="285" customWidth="1"/>
    <col min="5132" max="5132" width="19.6640625" style="285" customWidth="1"/>
    <col min="5133" max="5133" width="12.44140625" style="285" customWidth="1"/>
    <col min="5134" max="5376" width="8.88671875" style="285"/>
    <col min="5377" max="5377" width="5.88671875" style="285" customWidth="1"/>
    <col min="5378" max="5378" width="11.6640625" style="285" customWidth="1"/>
    <col min="5379" max="5379" width="13.88671875" style="285" customWidth="1"/>
    <col min="5380" max="5380" width="15.5546875" style="285" customWidth="1"/>
    <col min="5381" max="5381" width="15" style="285" customWidth="1"/>
    <col min="5382" max="5383" width="14.33203125" style="285" customWidth="1"/>
    <col min="5384" max="5384" width="15.44140625" style="285" customWidth="1"/>
    <col min="5385" max="5385" width="14.33203125" style="285" customWidth="1"/>
    <col min="5386" max="5386" width="12.6640625" style="285" customWidth="1"/>
    <col min="5387" max="5387" width="15.33203125" style="285" customWidth="1"/>
    <col min="5388" max="5388" width="19.6640625" style="285" customWidth="1"/>
    <col min="5389" max="5389" width="12.44140625" style="285" customWidth="1"/>
    <col min="5390" max="5632" width="8.88671875" style="285"/>
    <col min="5633" max="5633" width="5.88671875" style="285" customWidth="1"/>
    <col min="5634" max="5634" width="11.6640625" style="285" customWidth="1"/>
    <col min="5635" max="5635" width="13.88671875" style="285" customWidth="1"/>
    <col min="5636" max="5636" width="15.5546875" style="285" customWidth="1"/>
    <col min="5637" max="5637" width="15" style="285" customWidth="1"/>
    <col min="5638" max="5639" width="14.33203125" style="285" customWidth="1"/>
    <col min="5640" max="5640" width="15.44140625" style="285" customWidth="1"/>
    <col min="5641" max="5641" width="14.33203125" style="285" customWidth="1"/>
    <col min="5642" max="5642" width="12.6640625" style="285" customWidth="1"/>
    <col min="5643" max="5643" width="15.33203125" style="285" customWidth="1"/>
    <col min="5644" max="5644" width="19.6640625" style="285" customWidth="1"/>
    <col min="5645" max="5645" width="12.44140625" style="285" customWidth="1"/>
    <col min="5646" max="5888" width="8.88671875" style="285"/>
    <col min="5889" max="5889" width="5.88671875" style="285" customWidth="1"/>
    <col min="5890" max="5890" width="11.6640625" style="285" customWidth="1"/>
    <col min="5891" max="5891" width="13.88671875" style="285" customWidth="1"/>
    <col min="5892" max="5892" width="15.5546875" style="285" customWidth="1"/>
    <col min="5893" max="5893" width="15" style="285" customWidth="1"/>
    <col min="5894" max="5895" width="14.33203125" style="285" customWidth="1"/>
    <col min="5896" max="5896" width="15.44140625" style="285" customWidth="1"/>
    <col min="5897" max="5897" width="14.33203125" style="285" customWidth="1"/>
    <col min="5898" max="5898" width="12.6640625" style="285" customWidth="1"/>
    <col min="5899" max="5899" width="15.33203125" style="285" customWidth="1"/>
    <col min="5900" max="5900" width="19.6640625" style="285" customWidth="1"/>
    <col min="5901" max="5901" width="12.44140625" style="285" customWidth="1"/>
    <col min="5902" max="6144" width="8.88671875" style="285"/>
    <col min="6145" max="6145" width="5.88671875" style="285" customWidth="1"/>
    <col min="6146" max="6146" width="11.6640625" style="285" customWidth="1"/>
    <col min="6147" max="6147" width="13.88671875" style="285" customWidth="1"/>
    <col min="6148" max="6148" width="15.5546875" style="285" customWidth="1"/>
    <col min="6149" max="6149" width="15" style="285" customWidth="1"/>
    <col min="6150" max="6151" width="14.33203125" style="285" customWidth="1"/>
    <col min="6152" max="6152" width="15.44140625" style="285" customWidth="1"/>
    <col min="6153" max="6153" width="14.33203125" style="285" customWidth="1"/>
    <col min="6154" max="6154" width="12.6640625" style="285" customWidth="1"/>
    <col min="6155" max="6155" width="15.33203125" style="285" customWidth="1"/>
    <col min="6156" max="6156" width="19.6640625" style="285" customWidth="1"/>
    <col min="6157" max="6157" width="12.44140625" style="285" customWidth="1"/>
    <col min="6158" max="6400" width="8.88671875" style="285"/>
    <col min="6401" max="6401" width="5.88671875" style="285" customWidth="1"/>
    <col min="6402" max="6402" width="11.6640625" style="285" customWidth="1"/>
    <col min="6403" max="6403" width="13.88671875" style="285" customWidth="1"/>
    <col min="6404" max="6404" width="15.5546875" style="285" customWidth="1"/>
    <col min="6405" max="6405" width="15" style="285" customWidth="1"/>
    <col min="6406" max="6407" width="14.33203125" style="285" customWidth="1"/>
    <col min="6408" max="6408" width="15.44140625" style="285" customWidth="1"/>
    <col min="6409" max="6409" width="14.33203125" style="285" customWidth="1"/>
    <col min="6410" max="6410" width="12.6640625" style="285" customWidth="1"/>
    <col min="6411" max="6411" width="15.33203125" style="285" customWidth="1"/>
    <col min="6412" max="6412" width="19.6640625" style="285" customWidth="1"/>
    <col min="6413" max="6413" width="12.44140625" style="285" customWidth="1"/>
    <col min="6414" max="6656" width="8.88671875" style="285"/>
    <col min="6657" max="6657" width="5.88671875" style="285" customWidth="1"/>
    <col min="6658" max="6658" width="11.6640625" style="285" customWidth="1"/>
    <col min="6659" max="6659" width="13.88671875" style="285" customWidth="1"/>
    <col min="6660" max="6660" width="15.5546875" style="285" customWidth="1"/>
    <col min="6661" max="6661" width="15" style="285" customWidth="1"/>
    <col min="6662" max="6663" width="14.33203125" style="285" customWidth="1"/>
    <col min="6664" max="6664" width="15.44140625" style="285" customWidth="1"/>
    <col min="6665" max="6665" width="14.33203125" style="285" customWidth="1"/>
    <col min="6666" max="6666" width="12.6640625" style="285" customWidth="1"/>
    <col min="6667" max="6667" width="15.33203125" style="285" customWidth="1"/>
    <col min="6668" max="6668" width="19.6640625" style="285" customWidth="1"/>
    <col min="6669" max="6669" width="12.44140625" style="285" customWidth="1"/>
    <col min="6670" max="6912" width="8.88671875" style="285"/>
    <col min="6913" max="6913" width="5.88671875" style="285" customWidth="1"/>
    <col min="6914" max="6914" width="11.6640625" style="285" customWidth="1"/>
    <col min="6915" max="6915" width="13.88671875" style="285" customWidth="1"/>
    <col min="6916" max="6916" width="15.5546875" style="285" customWidth="1"/>
    <col min="6917" max="6917" width="15" style="285" customWidth="1"/>
    <col min="6918" max="6919" width="14.33203125" style="285" customWidth="1"/>
    <col min="6920" max="6920" width="15.44140625" style="285" customWidth="1"/>
    <col min="6921" max="6921" width="14.33203125" style="285" customWidth="1"/>
    <col min="6922" max="6922" width="12.6640625" style="285" customWidth="1"/>
    <col min="6923" max="6923" width="15.33203125" style="285" customWidth="1"/>
    <col min="6924" max="6924" width="19.6640625" style="285" customWidth="1"/>
    <col min="6925" max="6925" width="12.44140625" style="285" customWidth="1"/>
    <col min="6926" max="7168" width="8.88671875" style="285"/>
    <col min="7169" max="7169" width="5.88671875" style="285" customWidth="1"/>
    <col min="7170" max="7170" width="11.6640625" style="285" customWidth="1"/>
    <col min="7171" max="7171" width="13.88671875" style="285" customWidth="1"/>
    <col min="7172" max="7172" width="15.5546875" style="285" customWidth="1"/>
    <col min="7173" max="7173" width="15" style="285" customWidth="1"/>
    <col min="7174" max="7175" width="14.33203125" style="285" customWidth="1"/>
    <col min="7176" max="7176" width="15.44140625" style="285" customWidth="1"/>
    <col min="7177" max="7177" width="14.33203125" style="285" customWidth="1"/>
    <col min="7178" max="7178" width="12.6640625" style="285" customWidth="1"/>
    <col min="7179" max="7179" width="15.33203125" style="285" customWidth="1"/>
    <col min="7180" max="7180" width="19.6640625" style="285" customWidth="1"/>
    <col min="7181" max="7181" width="12.44140625" style="285" customWidth="1"/>
    <col min="7182" max="7424" width="8.88671875" style="285"/>
    <col min="7425" max="7425" width="5.88671875" style="285" customWidth="1"/>
    <col min="7426" max="7426" width="11.6640625" style="285" customWidth="1"/>
    <col min="7427" max="7427" width="13.88671875" style="285" customWidth="1"/>
    <col min="7428" max="7428" width="15.5546875" style="285" customWidth="1"/>
    <col min="7429" max="7429" width="15" style="285" customWidth="1"/>
    <col min="7430" max="7431" width="14.33203125" style="285" customWidth="1"/>
    <col min="7432" max="7432" width="15.44140625" style="285" customWidth="1"/>
    <col min="7433" max="7433" width="14.33203125" style="285" customWidth="1"/>
    <col min="7434" max="7434" width="12.6640625" style="285" customWidth="1"/>
    <col min="7435" max="7435" width="15.33203125" style="285" customWidth="1"/>
    <col min="7436" max="7436" width="19.6640625" style="285" customWidth="1"/>
    <col min="7437" max="7437" width="12.44140625" style="285" customWidth="1"/>
    <col min="7438" max="7680" width="8.88671875" style="285"/>
    <col min="7681" max="7681" width="5.88671875" style="285" customWidth="1"/>
    <col min="7682" max="7682" width="11.6640625" style="285" customWidth="1"/>
    <col min="7683" max="7683" width="13.88671875" style="285" customWidth="1"/>
    <col min="7684" max="7684" width="15.5546875" style="285" customWidth="1"/>
    <col min="7685" max="7685" width="15" style="285" customWidth="1"/>
    <col min="7686" max="7687" width="14.33203125" style="285" customWidth="1"/>
    <col min="7688" max="7688" width="15.44140625" style="285" customWidth="1"/>
    <col min="7689" max="7689" width="14.33203125" style="285" customWidth="1"/>
    <col min="7690" max="7690" width="12.6640625" style="285" customWidth="1"/>
    <col min="7691" max="7691" width="15.33203125" style="285" customWidth="1"/>
    <col min="7692" max="7692" width="19.6640625" style="285" customWidth="1"/>
    <col min="7693" max="7693" width="12.44140625" style="285" customWidth="1"/>
    <col min="7694" max="7936" width="8.88671875" style="285"/>
    <col min="7937" max="7937" width="5.88671875" style="285" customWidth="1"/>
    <col min="7938" max="7938" width="11.6640625" style="285" customWidth="1"/>
    <col min="7939" max="7939" width="13.88671875" style="285" customWidth="1"/>
    <col min="7940" max="7940" width="15.5546875" style="285" customWidth="1"/>
    <col min="7941" max="7941" width="15" style="285" customWidth="1"/>
    <col min="7942" max="7943" width="14.33203125" style="285" customWidth="1"/>
    <col min="7944" max="7944" width="15.44140625" style="285" customWidth="1"/>
    <col min="7945" max="7945" width="14.33203125" style="285" customWidth="1"/>
    <col min="7946" max="7946" width="12.6640625" style="285" customWidth="1"/>
    <col min="7947" max="7947" width="15.33203125" style="285" customWidth="1"/>
    <col min="7948" max="7948" width="19.6640625" style="285" customWidth="1"/>
    <col min="7949" max="7949" width="12.44140625" style="285" customWidth="1"/>
    <col min="7950" max="8192" width="8.88671875" style="285"/>
    <col min="8193" max="8193" width="5.88671875" style="285" customWidth="1"/>
    <col min="8194" max="8194" width="11.6640625" style="285" customWidth="1"/>
    <col min="8195" max="8195" width="13.88671875" style="285" customWidth="1"/>
    <col min="8196" max="8196" width="15.5546875" style="285" customWidth="1"/>
    <col min="8197" max="8197" width="15" style="285" customWidth="1"/>
    <col min="8198" max="8199" width="14.33203125" style="285" customWidth="1"/>
    <col min="8200" max="8200" width="15.44140625" style="285" customWidth="1"/>
    <col min="8201" max="8201" width="14.33203125" style="285" customWidth="1"/>
    <col min="8202" max="8202" width="12.6640625" style="285" customWidth="1"/>
    <col min="8203" max="8203" width="15.33203125" style="285" customWidth="1"/>
    <col min="8204" max="8204" width="19.6640625" style="285" customWidth="1"/>
    <col min="8205" max="8205" width="12.44140625" style="285" customWidth="1"/>
    <col min="8206" max="8448" width="8.88671875" style="285"/>
    <col min="8449" max="8449" width="5.88671875" style="285" customWidth="1"/>
    <col min="8450" max="8450" width="11.6640625" style="285" customWidth="1"/>
    <col min="8451" max="8451" width="13.88671875" style="285" customWidth="1"/>
    <col min="8452" max="8452" width="15.5546875" style="285" customWidth="1"/>
    <col min="8453" max="8453" width="15" style="285" customWidth="1"/>
    <col min="8454" max="8455" width="14.33203125" style="285" customWidth="1"/>
    <col min="8456" max="8456" width="15.44140625" style="285" customWidth="1"/>
    <col min="8457" max="8457" width="14.33203125" style="285" customWidth="1"/>
    <col min="8458" max="8458" width="12.6640625" style="285" customWidth="1"/>
    <col min="8459" max="8459" width="15.33203125" style="285" customWidth="1"/>
    <col min="8460" max="8460" width="19.6640625" style="285" customWidth="1"/>
    <col min="8461" max="8461" width="12.44140625" style="285" customWidth="1"/>
    <col min="8462" max="8704" width="8.88671875" style="285"/>
    <col min="8705" max="8705" width="5.88671875" style="285" customWidth="1"/>
    <col min="8706" max="8706" width="11.6640625" style="285" customWidth="1"/>
    <col min="8707" max="8707" width="13.88671875" style="285" customWidth="1"/>
    <col min="8708" max="8708" width="15.5546875" style="285" customWidth="1"/>
    <col min="8709" max="8709" width="15" style="285" customWidth="1"/>
    <col min="8710" max="8711" width="14.33203125" style="285" customWidth="1"/>
    <col min="8712" max="8712" width="15.44140625" style="285" customWidth="1"/>
    <col min="8713" max="8713" width="14.33203125" style="285" customWidth="1"/>
    <col min="8714" max="8714" width="12.6640625" style="285" customWidth="1"/>
    <col min="8715" max="8715" width="15.33203125" style="285" customWidth="1"/>
    <col min="8716" max="8716" width="19.6640625" style="285" customWidth="1"/>
    <col min="8717" max="8717" width="12.44140625" style="285" customWidth="1"/>
    <col min="8718" max="8960" width="8.88671875" style="285"/>
    <col min="8961" max="8961" width="5.88671875" style="285" customWidth="1"/>
    <col min="8962" max="8962" width="11.6640625" style="285" customWidth="1"/>
    <col min="8963" max="8963" width="13.88671875" style="285" customWidth="1"/>
    <col min="8964" max="8964" width="15.5546875" style="285" customWidth="1"/>
    <col min="8965" max="8965" width="15" style="285" customWidth="1"/>
    <col min="8966" max="8967" width="14.33203125" style="285" customWidth="1"/>
    <col min="8968" max="8968" width="15.44140625" style="285" customWidth="1"/>
    <col min="8969" max="8969" width="14.33203125" style="285" customWidth="1"/>
    <col min="8970" max="8970" width="12.6640625" style="285" customWidth="1"/>
    <col min="8971" max="8971" width="15.33203125" style="285" customWidth="1"/>
    <col min="8972" max="8972" width="19.6640625" style="285" customWidth="1"/>
    <col min="8973" max="8973" width="12.44140625" style="285" customWidth="1"/>
    <col min="8974" max="9216" width="8.88671875" style="285"/>
    <col min="9217" max="9217" width="5.88671875" style="285" customWidth="1"/>
    <col min="9218" max="9218" width="11.6640625" style="285" customWidth="1"/>
    <col min="9219" max="9219" width="13.88671875" style="285" customWidth="1"/>
    <col min="9220" max="9220" width="15.5546875" style="285" customWidth="1"/>
    <col min="9221" max="9221" width="15" style="285" customWidth="1"/>
    <col min="9222" max="9223" width="14.33203125" style="285" customWidth="1"/>
    <col min="9224" max="9224" width="15.44140625" style="285" customWidth="1"/>
    <col min="9225" max="9225" width="14.33203125" style="285" customWidth="1"/>
    <col min="9226" max="9226" width="12.6640625" style="285" customWidth="1"/>
    <col min="9227" max="9227" width="15.33203125" style="285" customWidth="1"/>
    <col min="9228" max="9228" width="19.6640625" style="285" customWidth="1"/>
    <col min="9229" max="9229" width="12.44140625" style="285" customWidth="1"/>
    <col min="9230" max="9472" width="8.88671875" style="285"/>
    <col min="9473" max="9473" width="5.88671875" style="285" customWidth="1"/>
    <col min="9474" max="9474" width="11.6640625" style="285" customWidth="1"/>
    <col min="9475" max="9475" width="13.88671875" style="285" customWidth="1"/>
    <col min="9476" max="9476" width="15.5546875" style="285" customWidth="1"/>
    <col min="9477" max="9477" width="15" style="285" customWidth="1"/>
    <col min="9478" max="9479" width="14.33203125" style="285" customWidth="1"/>
    <col min="9480" max="9480" width="15.44140625" style="285" customWidth="1"/>
    <col min="9481" max="9481" width="14.33203125" style="285" customWidth="1"/>
    <col min="9482" max="9482" width="12.6640625" style="285" customWidth="1"/>
    <col min="9483" max="9483" width="15.33203125" style="285" customWidth="1"/>
    <col min="9484" max="9484" width="19.6640625" style="285" customWidth="1"/>
    <col min="9485" max="9485" width="12.44140625" style="285" customWidth="1"/>
    <col min="9486" max="9728" width="8.88671875" style="285"/>
    <col min="9729" max="9729" width="5.88671875" style="285" customWidth="1"/>
    <col min="9730" max="9730" width="11.6640625" style="285" customWidth="1"/>
    <col min="9731" max="9731" width="13.88671875" style="285" customWidth="1"/>
    <col min="9732" max="9732" width="15.5546875" style="285" customWidth="1"/>
    <col min="9733" max="9733" width="15" style="285" customWidth="1"/>
    <col min="9734" max="9735" width="14.33203125" style="285" customWidth="1"/>
    <col min="9736" max="9736" width="15.44140625" style="285" customWidth="1"/>
    <col min="9737" max="9737" width="14.33203125" style="285" customWidth="1"/>
    <col min="9738" max="9738" width="12.6640625" style="285" customWidth="1"/>
    <col min="9739" max="9739" width="15.33203125" style="285" customWidth="1"/>
    <col min="9740" max="9740" width="19.6640625" style="285" customWidth="1"/>
    <col min="9741" max="9741" width="12.44140625" style="285" customWidth="1"/>
    <col min="9742" max="9984" width="8.88671875" style="285"/>
    <col min="9985" max="9985" width="5.88671875" style="285" customWidth="1"/>
    <col min="9986" max="9986" width="11.6640625" style="285" customWidth="1"/>
    <col min="9987" max="9987" width="13.88671875" style="285" customWidth="1"/>
    <col min="9988" max="9988" width="15.5546875" style="285" customWidth="1"/>
    <col min="9989" max="9989" width="15" style="285" customWidth="1"/>
    <col min="9990" max="9991" width="14.33203125" style="285" customWidth="1"/>
    <col min="9992" max="9992" width="15.44140625" style="285" customWidth="1"/>
    <col min="9993" max="9993" width="14.33203125" style="285" customWidth="1"/>
    <col min="9994" max="9994" width="12.6640625" style="285" customWidth="1"/>
    <col min="9995" max="9995" width="15.33203125" style="285" customWidth="1"/>
    <col min="9996" max="9996" width="19.6640625" style="285" customWidth="1"/>
    <col min="9997" max="9997" width="12.44140625" style="285" customWidth="1"/>
    <col min="9998" max="10240" width="8.88671875" style="285"/>
    <col min="10241" max="10241" width="5.88671875" style="285" customWidth="1"/>
    <col min="10242" max="10242" width="11.6640625" style="285" customWidth="1"/>
    <col min="10243" max="10243" width="13.88671875" style="285" customWidth="1"/>
    <col min="10244" max="10244" width="15.5546875" style="285" customWidth="1"/>
    <col min="10245" max="10245" width="15" style="285" customWidth="1"/>
    <col min="10246" max="10247" width="14.33203125" style="285" customWidth="1"/>
    <col min="10248" max="10248" width="15.44140625" style="285" customWidth="1"/>
    <col min="10249" max="10249" width="14.33203125" style="285" customWidth="1"/>
    <col min="10250" max="10250" width="12.6640625" style="285" customWidth="1"/>
    <col min="10251" max="10251" width="15.33203125" style="285" customWidth="1"/>
    <col min="10252" max="10252" width="19.6640625" style="285" customWidth="1"/>
    <col min="10253" max="10253" width="12.44140625" style="285" customWidth="1"/>
    <col min="10254" max="10496" width="8.88671875" style="285"/>
    <col min="10497" max="10497" width="5.88671875" style="285" customWidth="1"/>
    <col min="10498" max="10498" width="11.6640625" style="285" customWidth="1"/>
    <col min="10499" max="10499" width="13.88671875" style="285" customWidth="1"/>
    <col min="10500" max="10500" width="15.5546875" style="285" customWidth="1"/>
    <col min="10501" max="10501" width="15" style="285" customWidth="1"/>
    <col min="10502" max="10503" width="14.33203125" style="285" customWidth="1"/>
    <col min="10504" max="10504" width="15.44140625" style="285" customWidth="1"/>
    <col min="10505" max="10505" width="14.33203125" style="285" customWidth="1"/>
    <col min="10506" max="10506" width="12.6640625" style="285" customWidth="1"/>
    <col min="10507" max="10507" width="15.33203125" style="285" customWidth="1"/>
    <col min="10508" max="10508" width="19.6640625" style="285" customWidth="1"/>
    <col min="10509" max="10509" width="12.44140625" style="285" customWidth="1"/>
    <col min="10510" max="10752" width="8.88671875" style="285"/>
    <col min="10753" max="10753" width="5.88671875" style="285" customWidth="1"/>
    <col min="10754" max="10754" width="11.6640625" style="285" customWidth="1"/>
    <col min="10755" max="10755" width="13.88671875" style="285" customWidth="1"/>
    <col min="10756" max="10756" width="15.5546875" style="285" customWidth="1"/>
    <col min="10757" max="10757" width="15" style="285" customWidth="1"/>
    <col min="10758" max="10759" width="14.33203125" style="285" customWidth="1"/>
    <col min="10760" max="10760" width="15.44140625" style="285" customWidth="1"/>
    <col min="10761" max="10761" width="14.33203125" style="285" customWidth="1"/>
    <col min="10762" max="10762" width="12.6640625" style="285" customWidth="1"/>
    <col min="10763" max="10763" width="15.33203125" style="285" customWidth="1"/>
    <col min="10764" max="10764" width="19.6640625" style="285" customWidth="1"/>
    <col min="10765" max="10765" width="12.44140625" style="285" customWidth="1"/>
    <col min="10766" max="11008" width="8.88671875" style="285"/>
    <col min="11009" max="11009" width="5.88671875" style="285" customWidth="1"/>
    <col min="11010" max="11010" width="11.6640625" style="285" customWidth="1"/>
    <col min="11011" max="11011" width="13.88671875" style="285" customWidth="1"/>
    <col min="11012" max="11012" width="15.5546875" style="285" customWidth="1"/>
    <col min="11013" max="11013" width="15" style="285" customWidth="1"/>
    <col min="11014" max="11015" width="14.33203125" style="285" customWidth="1"/>
    <col min="11016" max="11016" width="15.44140625" style="285" customWidth="1"/>
    <col min="11017" max="11017" width="14.33203125" style="285" customWidth="1"/>
    <col min="11018" max="11018" width="12.6640625" style="285" customWidth="1"/>
    <col min="11019" max="11019" width="15.33203125" style="285" customWidth="1"/>
    <col min="11020" max="11020" width="19.6640625" style="285" customWidth="1"/>
    <col min="11021" max="11021" width="12.44140625" style="285" customWidth="1"/>
    <col min="11022" max="11264" width="8.88671875" style="285"/>
    <col min="11265" max="11265" width="5.88671875" style="285" customWidth="1"/>
    <col min="11266" max="11266" width="11.6640625" style="285" customWidth="1"/>
    <col min="11267" max="11267" width="13.88671875" style="285" customWidth="1"/>
    <col min="11268" max="11268" width="15.5546875" style="285" customWidth="1"/>
    <col min="11269" max="11269" width="15" style="285" customWidth="1"/>
    <col min="11270" max="11271" width="14.33203125" style="285" customWidth="1"/>
    <col min="11272" max="11272" width="15.44140625" style="285" customWidth="1"/>
    <col min="11273" max="11273" width="14.33203125" style="285" customWidth="1"/>
    <col min="11274" max="11274" width="12.6640625" style="285" customWidth="1"/>
    <col min="11275" max="11275" width="15.33203125" style="285" customWidth="1"/>
    <col min="11276" max="11276" width="19.6640625" style="285" customWidth="1"/>
    <col min="11277" max="11277" width="12.44140625" style="285" customWidth="1"/>
    <col min="11278" max="11520" width="8.88671875" style="285"/>
    <col min="11521" max="11521" width="5.88671875" style="285" customWidth="1"/>
    <col min="11522" max="11522" width="11.6640625" style="285" customWidth="1"/>
    <col min="11523" max="11523" width="13.88671875" style="285" customWidth="1"/>
    <col min="11524" max="11524" width="15.5546875" style="285" customWidth="1"/>
    <col min="11525" max="11525" width="15" style="285" customWidth="1"/>
    <col min="11526" max="11527" width="14.33203125" style="285" customWidth="1"/>
    <col min="11528" max="11528" width="15.44140625" style="285" customWidth="1"/>
    <col min="11529" max="11529" width="14.33203125" style="285" customWidth="1"/>
    <col min="11530" max="11530" width="12.6640625" style="285" customWidth="1"/>
    <col min="11531" max="11531" width="15.33203125" style="285" customWidth="1"/>
    <col min="11532" max="11532" width="19.6640625" style="285" customWidth="1"/>
    <col min="11533" max="11533" width="12.44140625" style="285" customWidth="1"/>
    <col min="11534" max="11776" width="8.88671875" style="285"/>
    <col min="11777" max="11777" width="5.88671875" style="285" customWidth="1"/>
    <col min="11778" max="11778" width="11.6640625" style="285" customWidth="1"/>
    <col min="11779" max="11779" width="13.88671875" style="285" customWidth="1"/>
    <col min="11780" max="11780" width="15.5546875" style="285" customWidth="1"/>
    <col min="11781" max="11781" width="15" style="285" customWidth="1"/>
    <col min="11782" max="11783" width="14.33203125" style="285" customWidth="1"/>
    <col min="11784" max="11784" width="15.44140625" style="285" customWidth="1"/>
    <col min="11785" max="11785" width="14.33203125" style="285" customWidth="1"/>
    <col min="11786" max="11786" width="12.6640625" style="285" customWidth="1"/>
    <col min="11787" max="11787" width="15.33203125" style="285" customWidth="1"/>
    <col min="11788" max="11788" width="19.6640625" style="285" customWidth="1"/>
    <col min="11789" max="11789" width="12.44140625" style="285" customWidth="1"/>
    <col min="11790" max="12032" width="8.88671875" style="285"/>
    <col min="12033" max="12033" width="5.88671875" style="285" customWidth="1"/>
    <col min="12034" max="12034" width="11.6640625" style="285" customWidth="1"/>
    <col min="12035" max="12035" width="13.88671875" style="285" customWidth="1"/>
    <col min="12036" max="12036" width="15.5546875" style="285" customWidth="1"/>
    <col min="12037" max="12037" width="15" style="285" customWidth="1"/>
    <col min="12038" max="12039" width="14.33203125" style="285" customWidth="1"/>
    <col min="12040" max="12040" width="15.44140625" style="285" customWidth="1"/>
    <col min="12041" max="12041" width="14.33203125" style="285" customWidth="1"/>
    <col min="12042" max="12042" width="12.6640625" style="285" customWidth="1"/>
    <col min="12043" max="12043" width="15.33203125" style="285" customWidth="1"/>
    <col min="12044" max="12044" width="19.6640625" style="285" customWidth="1"/>
    <col min="12045" max="12045" width="12.44140625" style="285" customWidth="1"/>
    <col min="12046" max="12288" width="8.88671875" style="285"/>
    <col min="12289" max="12289" width="5.88671875" style="285" customWidth="1"/>
    <col min="12290" max="12290" width="11.6640625" style="285" customWidth="1"/>
    <col min="12291" max="12291" width="13.88671875" style="285" customWidth="1"/>
    <col min="12292" max="12292" width="15.5546875" style="285" customWidth="1"/>
    <col min="12293" max="12293" width="15" style="285" customWidth="1"/>
    <col min="12294" max="12295" width="14.33203125" style="285" customWidth="1"/>
    <col min="12296" max="12296" width="15.44140625" style="285" customWidth="1"/>
    <col min="12297" max="12297" width="14.33203125" style="285" customWidth="1"/>
    <col min="12298" max="12298" width="12.6640625" style="285" customWidth="1"/>
    <col min="12299" max="12299" width="15.33203125" style="285" customWidth="1"/>
    <col min="12300" max="12300" width="19.6640625" style="285" customWidth="1"/>
    <col min="12301" max="12301" width="12.44140625" style="285" customWidth="1"/>
    <col min="12302" max="12544" width="8.88671875" style="285"/>
    <col min="12545" max="12545" width="5.88671875" style="285" customWidth="1"/>
    <col min="12546" max="12546" width="11.6640625" style="285" customWidth="1"/>
    <col min="12547" max="12547" width="13.88671875" style="285" customWidth="1"/>
    <col min="12548" max="12548" width="15.5546875" style="285" customWidth="1"/>
    <col min="12549" max="12549" width="15" style="285" customWidth="1"/>
    <col min="12550" max="12551" width="14.33203125" style="285" customWidth="1"/>
    <col min="12552" max="12552" width="15.44140625" style="285" customWidth="1"/>
    <col min="12553" max="12553" width="14.33203125" style="285" customWidth="1"/>
    <col min="12554" max="12554" width="12.6640625" style="285" customWidth="1"/>
    <col min="12555" max="12555" width="15.33203125" style="285" customWidth="1"/>
    <col min="12556" max="12556" width="19.6640625" style="285" customWidth="1"/>
    <col min="12557" max="12557" width="12.44140625" style="285" customWidth="1"/>
    <col min="12558" max="12800" width="8.88671875" style="285"/>
    <col min="12801" max="12801" width="5.88671875" style="285" customWidth="1"/>
    <col min="12802" max="12802" width="11.6640625" style="285" customWidth="1"/>
    <col min="12803" max="12803" width="13.88671875" style="285" customWidth="1"/>
    <col min="12804" max="12804" width="15.5546875" style="285" customWidth="1"/>
    <col min="12805" max="12805" width="15" style="285" customWidth="1"/>
    <col min="12806" max="12807" width="14.33203125" style="285" customWidth="1"/>
    <col min="12808" max="12808" width="15.44140625" style="285" customWidth="1"/>
    <col min="12809" max="12809" width="14.33203125" style="285" customWidth="1"/>
    <col min="12810" max="12810" width="12.6640625" style="285" customWidth="1"/>
    <col min="12811" max="12811" width="15.33203125" style="285" customWidth="1"/>
    <col min="12812" max="12812" width="19.6640625" style="285" customWidth="1"/>
    <col min="12813" max="12813" width="12.44140625" style="285" customWidth="1"/>
    <col min="12814" max="13056" width="8.88671875" style="285"/>
    <col min="13057" max="13057" width="5.88671875" style="285" customWidth="1"/>
    <col min="13058" max="13058" width="11.6640625" style="285" customWidth="1"/>
    <col min="13059" max="13059" width="13.88671875" style="285" customWidth="1"/>
    <col min="13060" max="13060" width="15.5546875" style="285" customWidth="1"/>
    <col min="13061" max="13061" width="15" style="285" customWidth="1"/>
    <col min="13062" max="13063" width="14.33203125" style="285" customWidth="1"/>
    <col min="13064" max="13064" width="15.44140625" style="285" customWidth="1"/>
    <col min="13065" max="13065" width="14.33203125" style="285" customWidth="1"/>
    <col min="13066" max="13066" width="12.6640625" style="285" customWidth="1"/>
    <col min="13067" max="13067" width="15.33203125" style="285" customWidth="1"/>
    <col min="13068" max="13068" width="19.6640625" style="285" customWidth="1"/>
    <col min="13069" max="13069" width="12.44140625" style="285" customWidth="1"/>
    <col min="13070" max="13312" width="8.88671875" style="285"/>
    <col min="13313" max="13313" width="5.88671875" style="285" customWidth="1"/>
    <col min="13314" max="13314" width="11.6640625" style="285" customWidth="1"/>
    <col min="13315" max="13315" width="13.88671875" style="285" customWidth="1"/>
    <col min="13316" max="13316" width="15.5546875" style="285" customWidth="1"/>
    <col min="13317" max="13317" width="15" style="285" customWidth="1"/>
    <col min="13318" max="13319" width="14.33203125" style="285" customWidth="1"/>
    <col min="13320" max="13320" width="15.44140625" style="285" customWidth="1"/>
    <col min="13321" max="13321" width="14.33203125" style="285" customWidth="1"/>
    <col min="13322" max="13322" width="12.6640625" style="285" customWidth="1"/>
    <col min="13323" max="13323" width="15.33203125" style="285" customWidth="1"/>
    <col min="13324" max="13324" width="19.6640625" style="285" customWidth="1"/>
    <col min="13325" max="13325" width="12.44140625" style="285" customWidth="1"/>
    <col min="13326" max="13568" width="8.88671875" style="285"/>
    <col min="13569" max="13569" width="5.88671875" style="285" customWidth="1"/>
    <col min="13570" max="13570" width="11.6640625" style="285" customWidth="1"/>
    <col min="13571" max="13571" width="13.88671875" style="285" customWidth="1"/>
    <col min="13572" max="13572" width="15.5546875" style="285" customWidth="1"/>
    <col min="13573" max="13573" width="15" style="285" customWidth="1"/>
    <col min="13574" max="13575" width="14.33203125" style="285" customWidth="1"/>
    <col min="13576" max="13576" width="15.44140625" style="285" customWidth="1"/>
    <col min="13577" max="13577" width="14.33203125" style="285" customWidth="1"/>
    <col min="13578" max="13578" width="12.6640625" style="285" customWidth="1"/>
    <col min="13579" max="13579" width="15.33203125" style="285" customWidth="1"/>
    <col min="13580" max="13580" width="19.6640625" style="285" customWidth="1"/>
    <col min="13581" max="13581" width="12.44140625" style="285" customWidth="1"/>
    <col min="13582" max="13824" width="8.88671875" style="285"/>
    <col min="13825" max="13825" width="5.88671875" style="285" customWidth="1"/>
    <col min="13826" max="13826" width="11.6640625" style="285" customWidth="1"/>
    <col min="13827" max="13827" width="13.88671875" style="285" customWidth="1"/>
    <col min="13828" max="13828" width="15.5546875" style="285" customWidth="1"/>
    <col min="13829" max="13829" width="15" style="285" customWidth="1"/>
    <col min="13830" max="13831" width="14.33203125" style="285" customWidth="1"/>
    <col min="13832" max="13832" width="15.44140625" style="285" customWidth="1"/>
    <col min="13833" max="13833" width="14.33203125" style="285" customWidth="1"/>
    <col min="13834" max="13834" width="12.6640625" style="285" customWidth="1"/>
    <col min="13835" max="13835" width="15.33203125" style="285" customWidth="1"/>
    <col min="13836" max="13836" width="19.6640625" style="285" customWidth="1"/>
    <col min="13837" max="13837" width="12.44140625" style="285" customWidth="1"/>
    <col min="13838" max="14080" width="8.88671875" style="285"/>
    <col min="14081" max="14081" width="5.88671875" style="285" customWidth="1"/>
    <col min="14082" max="14082" width="11.6640625" style="285" customWidth="1"/>
    <col min="14083" max="14083" width="13.88671875" style="285" customWidth="1"/>
    <col min="14084" max="14084" width="15.5546875" style="285" customWidth="1"/>
    <col min="14085" max="14085" width="15" style="285" customWidth="1"/>
    <col min="14086" max="14087" width="14.33203125" style="285" customWidth="1"/>
    <col min="14088" max="14088" width="15.44140625" style="285" customWidth="1"/>
    <col min="14089" max="14089" width="14.33203125" style="285" customWidth="1"/>
    <col min="14090" max="14090" width="12.6640625" style="285" customWidth="1"/>
    <col min="14091" max="14091" width="15.33203125" style="285" customWidth="1"/>
    <col min="14092" max="14092" width="19.6640625" style="285" customWidth="1"/>
    <col min="14093" max="14093" width="12.44140625" style="285" customWidth="1"/>
    <col min="14094" max="14336" width="8.88671875" style="285"/>
    <col min="14337" max="14337" width="5.88671875" style="285" customWidth="1"/>
    <col min="14338" max="14338" width="11.6640625" style="285" customWidth="1"/>
    <col min="14339" max="14339" width="13.88671875" style="285" customWidth="1"/>
    <col min="14340" max="14340" width="15.5546875" style="285" customWidth="1"/>
    <col min="14341" max="14341" width="15" style="285" customWidth="1"/>
    <col min="14342" max="14343" width="14.33203125" style="285" customWidth="1"/>
    <col min="14344" max="14344" width="15.44140625" style="285" customWidth="1"/>
    <col min="14345" max="14345" width="14.33203125" style="285" customWidth="1"/>
    <col min="14346" max="14346" width="12.6640625" style="285" customWidth="1"/>
    <col min="14347" max="14347" width="15.33203125" style="285" customWidth="1"/>
    <col min="14348" max="14348" width="19.6640625" style="285" customWidth="1"/>
    <col min="14349" max="14349" width="12.44140625" style="285" customWidth="1"/>
    <col min="14350" max="14592" width="8.88671875" style="285"/>
    <col min="14593" max="14593" width="5.88671875" style="285" customWidth="1"/>
    <col min="14594" max="14594" width="11.6640625" style="285" customWidth="1"/>
    <col min="14595" max="14595" width="13.88671875" style="285" customWidth="1"/>
    <col min="14596" max="14596" width="15.5546875" style="285" customWidth="1"/>
    <col min="14597" max="14597" width="15" style="285" customWidth="1"/>
    <col min="14598" max="14599" width="14.33203125" style="285" customWidth="1"/>
    <col min="14600" max="14600" width="15.44140625" style="285" customWidth="1"/>
    <col min="14601" max="14601" width="14.33203125" style="285" customWidth="1"/>
    <col min="14602" max="14602" width="12.6640625" style="285" customWidth="1"/>
    <col min="14603" max="14603" width="15.33203125" style="285" customWidth="1"/>
    <col min="14604" max="14604" width="19.6640625" style="285" customWidth="1"/>
    <col min="14605" max="14605" width="12.44140625" style="285" customWidth="1"/>
    <col min="14606" max="14848" width="8.88671875" style="285"/>
    <col min="14849" max="14849" width="5.88671875" style="285" customWidth="1"/>
    <col min="14850" max="14850" width="11.6640625" style="285" customWidth="1"/>
    <col min="14851" max="14851" width="13.88671875" style="285" customWidth="1"/>
    <col min="14852" max="14852" width="15.5546875" style="285" customWidth="1"/>
    <col min="14853" max="14853" width="15" style="285" customWidth="1"/>
    <col min="14854" max="14855" width="14.33203125" style="285" customWidth="1"/>
    <col min="14856" max="14856" width="15.44140625" style="285" customWidth="1"/>
    <col min="14857" max="14857" width="14.33203125" style="285" customWidth="1"/>
    <col min="14858" max="14858" width="12.6640625" style="285" customWidth="1"/>
    <col min="14859" max="14859" width="15.33203125" style="285" customWidth="1"/>
    <col min="14860" max="14860" width="19.6640625" style="285" customWidth="1"/>
    <col min="14861" max="14861" width="12.44140625" style="285" customWidth="1"/>
    <col min="14862" max="15104" width="8.88671875" style="285"/>
    <col min="15105" max="15105" width="5.88671875" style="285" customWidth="1"/>
    <col min="15106" max="15106" width="11.6640625" style="285" customWidth="1"/>
    <col min="15107" max="15107" width="13.88671875" style="285" customWidth="1"/>
    <col min="15108" max="15108" width="15.5546875" style="285" customWidth="1"/>
    <col min="15109" max="15109" width="15" style="285" customWidth="1"/>
    <col min="15110" max="15111" width="14.33203125" style="285" customWidth="1"/>
    <col min="15112" max="15112" width="15.44140625" style="285" customWidth="1"/>
    <col min="15113" max="15113" width="14.33203125" style="285" customWidth="1"/>
    <col min="15114" max="15114" width="12.6640625" style="285" customWidth="1"/>
    <col min="15115" max="15115" width="15.33203125" style="285" customWidth="1"/>
    <col min="15116" max="15116" width="19.6640625" style="285" customWidth="1"/>
    <col min="15117" max="15117" width="12.44140625" style="285" customWidth="1"/>
    <col min="15118" max="15360" width="8.88671875" style="285"/>
    <col min="15361" max="15361" width="5.88671875" style="285" customWidth="1"/>
    <col min="15362" max="15362" width="11.6640625" style="285" customWidth="1"/>
    <col min="15363" max="15363" width="13.88671875" style="285" customWidth="1"/>
    <col min="15364" max="15364" width="15.5546875" style="285" customWidth="1"/>
    <col min="15365" max="15365" width="15" style="285" customWidth="1"/>
    <col min="15366" max="15367" width="14.33203125" style="285" customWidth="1"/>
    <col min="15368" max="15368" width="15.44140625" style="285" customWidth="1"/>
    <col min="15369" max="15369" width="14.33203125" style="285" customWidth="1"/>
    <col min="15370" max="15370" width="12.6640625" style="285" customWidth="1"/>
    <col min="15371" max="15371" width="15.33203125" style="285" customWidth="1"/>
    <col min="15372" max="15372" width="19.6640625" style="285" customWidth="1"/>
    <col min="15373" max="15373" width="12.44140625" style="285" customWidth="1"/>
    <col min="15374" max="15616" width="8.88671875" style="285"/>
    <col min="15617" max="15617" width="5.88671875" style="285" customWidth="1"/>
    <col min="15618" max="15618" width="11.6640625" style="285" customWidth="1"/>
    <col min="15619" max="15619" width="13.88671875" style="285" customWidth="1"/>
    <col min="15620" max="15620" width="15.5546875" style="285" customWidth="1"/>
    <col min="15621" max="15621" width="15" style="285" customWidth="1"/>
    <col min="15622" max="15623" width="14.33203125" style="285" customWidth="1"/>
    <col min="15624" max="15624" width="15.44140625" style="285" customWidth="1"/>
    <col min="15625" max="15625" width="14.33203125" style="285" customWidth="1"/>
    <col min="15626" max="15626" width="12.6640625" style="285" customWidth="1"/>
    <col min="15627" max="15627" width="15.33203125" style="285" customWidth="1"/>
    <col min="15628" max="15628" width="19.6640625" style="285" customWidth="1"/>
    <col min="15629" max="15629" width="12.44140625" style="285" customWidth="1"/>
    <col min="15630" max="15872" width="8.88671875" style="285"/>
    <col min="15873" max="15873" width="5.88671875" style="285" customWidth="1"/>
    <col min="15874" max="15874" width="11.6640625" style="285" customWidth="1"/>
    <col min="15875" max="15875" width="13.88671875" style="285" customWidth="1"/>
    <col min="15876" max="15876" width="15.5546875" style="285" customWidth="1"/>
    <col min="15877" max="15877" width="15" style="285" customWidth="1"/>
    <col min="15878" max="15879" width="14.33203125" style="285" customWidth="1"/>
    <col min="15880" max="15880" width="15.44140625" style="285" customWidth="1"/>
    <col min="15881" max="15881" width="14.33203125" style="285" customWidth="1"/>
    <col min="15882" max="15882" width="12.6640625" style="285" customWidth="1"/>
    <col min="15883" max="15883" width="15.33203125" style="285" customWidth="1"/>
    <col min="15884" max="15884" width="19.6640625" style="285" customWidth="1"/>
    <col min="15885" max="15885" width="12.44140625" style="285" customWidth="1"/>
    <col min="15886" max="16128" width="8.88671875" style="285"/>
    <col min="16129" max="16129" width="5.88671875" style="285" customWidth="1"/>
    <col min="16130" max="16130" width="11.6640625" style="285" customWidth="1"/>
    <col min="16131" max="16131" width="13.88671875" style="285" customWidth="1"/>
    <col min="16132" max="16132" width="15.5546875" style="285" customWidth="1"/>
    <col min="16133" max="16133" width="15" style="285" customWidth="1"/>
    <col min="16134" max="16135" width="14.33203125" style="285" customWidth="1"/>
    <col min="16136" max="16136" width="15.44140625" style="285" customWidth="1"/>
    <col min="16137" max="16137" width="14.33203125" style="285" customWidth="1"/>
    <col min="16138" max="16138" width="12.6640625" style="285" customWidth="1"/>
    <col min="16139" max="16139" width="15.33203125" style="285" customWidth="1"/>
    <col min="16140" max="16140" width="19.6640625" style="285" customWidth="1"/>
    <col min="16141" max="16141" width="12.44140625" style="285" customWidth="1"/>
    <col min="16142" max="16384" width="8.88671875" style="285"/>
  </cols>
  <sheetData>
    <row r="1" spans="1:13" ht="24.6">
      <c r="A1" s="354" t="s">
        <v>84</v>
      </c>
      <c r="B1" s="355"/>
      <c r="C1" s="355"/>
      <c r="D1" s="355"/>
      <c r="E1" s="355"/>
      <c r="F1" s="355"/>
      <c r="G1" s="355"/>
      <c r="H1" s="355"/>
      <c r="I1" s="355"/>
      <c r="J1" s="356"/>
    </row>
    <row r="2" spans="1:13" ht="21.75" customHeight="1">
      <c r="A2" s="456" t="s">
        <v>1564</v>
      </c>
      <c r="B2" s="457"/>
      <c r="C2" s="457"/>
      <c r="D2" s="457"/>
      <c r="E2" s="457"/>
      <c r="F2" s="457"/>
      <c r="G2" s="457"/>
      <c r="H2" s="457"/>
      <c r="I2" s="457"/>
      <c r="J2" s="458"/>
    </row>
    <row r="3" spans="1:13" ht="19.2">
      <c r="A3" s="456" t="s">
        <v>1563</v>
      </c>
      <c r="B3" s="457"/>
      <c r="C3" s="457"/>
      <c r="D3" s="457"/>
      <c r="E3" s="457"/>
      <c r="F3" s="457"/>
      <c r="G3" s="457"/>
      <c r="H3" s="457"/>
      <c r="I3" s="457"/>
      <c r="J3" s="458"/>
    </row>
    <row r="4" spans="1:13" ht="27" customHeight="1" thickBot="1">
      <c r="A4" s="459" t="s">
        <v>259</v>
      </c>
      <c r="B4" s="460"/>
      <c r="C4" s="460"/>
      <c r="D4" s="460"/>
      <c r="E4" s="460"/>
      <c r="F4" s="460"/>
      <c r="G4" s="460"/>
      <c r="H4" s="460"/>
      <c r="I4" s="460"/>
      <c r="J4" s="461"/>
    </row>
    <row r="5" spans="1:13" ht="42" thickBot="1">
      <c r="A5" s="180" t="s">
        <v>260</v>
      </c>
      <c r="B5" s="180" t="s">
        <v>261</v>
      </c>
      <c r="C5" s="181" t="s">
        <v>262</v>
      </c>
      <c r="D5" s="182" t="s">
        <v>263</v>
      </c>
      <c r="E5" s="183" t="s">
        <v>264</v>
      </c>
      <c r="F5" s="181" t="s">
        <v>265</v>
      </c>
      <c r="G5" s="182" t="s">
        <v>266</v>
      </c>
      <c r="H5" s="184" t="s">
        <v>267</v>
      </c>
      <c r="I5" s="185" t="s">
        <v>268</v>
      </c>
      <c r="J5" s="180" t="s">
        <v>269</v>
      </c>
      <c r="K5" s="184" t="s">
        <v>270</v>
      </c>
      <c r="L5" s="184" t="s">
        <v>271</v>
      </c>
    </row>
    <row r="6" spans="1:13" ht="19.5" customHeight="1" thickBot="1">
      <c r="A6" s="186"/>
      <c r="B6" s="183"/>
      <c r="C6" s="184" t="s">
        <v>43</v>
      </c>
      <c r="D6" s="182" t="s">
        <v>44</v>
      </c>
      <c r="E6" s="183" t="s">
        <v>272</v>
      </c>
      <c r="F6" s="181" t="s">
        <v>46</v>
      </c>
      <c r="G6" s="182" t="s">
        <v>273</v>
      </c>
      <c r="H6" s="184" t="s">
        <v>274</v>
      </c>
      <c r="I6" s="185" t="s">
        <v>275</v>
      </c>
      <c r="J6" s="180" t="s">
        <v>276</v>
      </c>
      <c r="K6" s="184" t="s">
        <v>274</v>
      </c>
      <c r="L6" s="184" t="s">
        <v>277</v>
      </c>
    </row>
    <row r="7" spans="1:13" ht="23.25" customHeight="1">
      <c r="A7" s="451" t="s">
        <v>278</v>
      </c>
      <c r="B7" s="187">
        <v>44666</v>
      </c>
      <c r="C7" s="220">
        <v>2848.4828390000002</v>
      </c>
      <c r="D7" s="221">
        <v>2393.0405340000002</v>
      </c>
      <c r="E7" s="188">
        <f t="shared" ref="E7:E23" si="0">D7/C7*100</f>
        <v>84.011056736438348</v>
      </c>
      <c r="F7" s="220">
        <v>1219.0162674159999</v>
      </c>
      <c r="G7" s="221">
        <v>1568.6992769030001</v>
      </c>
      <c r="H7" s="189">
        <f>IF((G7*100/F7)&gt;=100,100,(G7*100/F7))</f>
        <v>100</v>
      </c>
      <c r="I7" s="189">
        <f>(E7*H7)/100</f>
        <v>84.011056736438348</v>
      </c>
      <c r="J7" s="190">
        <f>100-I7</f>
        <v>15.988943263561652</v>
      </c>
      <c r="K7" s="191">
        <f>G7/F7*100</f>
        <v>128.68567211397743</v>
      </c>
      <c r="L7" s="191">
        <f>100-E7</f>
        <v>15.988943263561652</v>
      </c>
    </row>
    <row r="8" spans="1:13" ht="23.25" customHeight="1">
      <c r="A8" s="452"/>
      <c r="B8" s="192">
        <v>44696</v>
      </c>
      <c r="C8" s="222">
        <v>2967.9482889999999</v>
      </c>
      <c r="D8" s="223">
        <v>2476.5133070000002</v>
      </c>
      <c r="E8" s="193">
        <f t="shared" si="0"/>
        <v>83.441929098920369</v>
      </c>
      <c r="F8" s="222">
        <v>1342.5643278970001</v>
      </c>
      <c r="G8" s="223">
        <v>1670.9682323890001</v>
      </c>
      <c r="H8" s="194">
        <f t="shared" ref="H8:H23" si="1">IF((G8*100/F8)&gt;=100,100,(G8*100/F8))</f>
        <v>100</v>
      </c>
      <c r="I8" s="194">
        <f t="shared" ref="I8:I23" si="2">(E8*H8)/100</f>
        <v>83.441929098920369</v>
      </c>
      <c r="J8" s="195">
        <f t="shared" ref="J8:J23" si="3">100-I8</f>
        <v>16.558070901079631</v>
      </c>
      <c r="K8" s="196">
        <f t="shared" ref="K8:K22" si="4">G8/F8*100</f>
        <v>124.46094370810623</v>
      </c>
      <c r="L8" s="196">
        <f t="shared" ref="L8:L23" si="5">100-E8</f>
        <v>16.558070901079631</v>
      </c>
    </row>
    <row r="9" spans="1:13" ht="23.25" customHeight="1" thickBot="1">
      <c r="A9" s="452"/>
      <c r="B9" s="197">
        <v>44727</v>
      </c>
      <c r="C9" s="224">
        <v>2652.8686290000001</v>
      </c>
      <c r="D9" s="225">
        <v>2487.0618810000005</v>
      </c>
      <c r="E9" s="198">
        <f t="shared" si="0"/>
        <v>93.749907319666235</v>
      </c>
      <c r="F9" s="224">
        <v>1373.1568117780002</v>
      </c>
      <c r="G9" s="225">
        <v>1739.028424351</v>
      </c>
      <c r="H9" s="199">
        <f t="shared" si="1"/>
        <v>100</v>
      </c>
      <c r="I9" s="199">
        <f t="shared" si="2"/>
        <v>93.749907319666235</v>
      </c>
      <c r="J9" s="200">
        <f t="shared" si="3"/>
        <v>6.2500926803337649</v>
      </c>
      <c r="K9" s="201">
        <f t="shared" si="4"/>
        <v>126.64456159957867</v>
      </c>
      <c r="L9" s="201">
        <f t="shared" si="5"/>
        <v>6.2500926803337649</v>
      </c>
    </row>
    <row r="10" spans="1:13" ht="23.25" customHeight="1" thickBot="1">
      <c r="A10" s="453"/>
      <c r="B10" s="180" t="s">
        <v>279</v>
      </c>
      <c r="C10" s="202">
        <f>C9+C8+C7</f>
        <v>8469.2997570000007</v>
      </c>
      <c r="D10" s="203">
        <f>D9+D8+D7</f>
        <v>7356.6157220000005</v>
      </c>
      <c r="E10" s="204">
        <f t="shared" si="0"/>
        <v>86.862148383869041</v>
      </c>
      <c r="F10" s="202">
        <f>F9+F8+F7</f>
        <v>3934.737407091</v>
      </c>
      <c r="G10" s="203">
        <f>G9+G8+G7</f>
        <v>4978.695933643</v>
      </c>
      <c r="H10" s="205">
        <f t="shared" si="1"/>
        <v>100</v>
      </c>
      <c r="I10" s="205">
        <f t="shared" si="2"/>
        <v>86.862148383869041</v>
      </c>
      <c r="J10" s="206">
        <f t="shared" si="3"/>
        <v>13.137851616130959</v>
      </c>
      <c r="K10" s="207">
        <f t="shared" si="4"/>
        <v>126.53184745367318</v>
      </c>
      <c r="L10" s="207">
        <f t="shared" si="5"/>
        <v>13.137851616130959</v>
      </c>
    </row>
    <row r="11" spans="1:13" ht="23.25" customHeight="1">
      <c r="A11" s="451" t="s">
        <v>280</v>
      </c>
      <c r="B11" s="208">
        <v>44757</v>
      </c>
      <c r="C11" s="220">
        <v>1866.4630500000001</v>
      </c>
      <c r="D11" s="221">
        <v>2092.4558569999999</v>
      </c>
      <c r="E11" s="188">
        <f t="shared" si="0"/>
        <v>112.10807827135929</v>
      </c>
      <c r="F11" s="220">
        <v>1365.760194816</v>
      </c>
      <c r="G11" s="221">
        <v>1628.3586210379999</v>
      </c>
      <c r="H11" s="189">
        <f t="shared" si="1"/>
        <v>100</v>
      </c>
      <c r="I11" s="189">
        <f t="shared" si="2"/>
        <v>112.10807827135928</v>
      </c>
      <c r="J11" s="190">
        <f t="shared" si="3"/>
        <v>-12.108078271359275</v>
      </c>
      <c r="K11" s="191">
        <f t="shared" si="4"/>
        <v>119.2272719045951</v>
      </c>
      <c r="L11" s="191">
        <f t="shared" si="5"/>
        <v>-12.10807827135929</v>
      </c>
    </row>
    <row r="12" spans="1:13" ht="23.25" customHeight="1">
      <c r="A12" s="452"/>
      <c r="B12" s="209">
        <v>44788</v>
      </c>
      <c r="C12" s="222">
        <v>1739.0586859999999</v>
      </c>
      <c r="D12" s="223">
        <v>1899.6325019999999</v>
      </c>
      <c r="E12" s="193">
        <f t="shared" si="0"/>
        <v>109.23337534797835</v>
      </c>
      <c r="F12" s="222">
        <v>1261.1748759659999</v>
      </c>
      <c r="G12" s="223">
        <v>1702.1184324840001</v>
      </c>
      <c r="H12" s="194">
        <f t="shared" si="1"/>
        <v>100</v>
      </c>
      <c r="I12" s="194">
        <f t="shared" si="2"/>
        <v>109.23337534797834</v>
      </c>
      <c r="J12" s="195">
        <f t="shared" si="3"/>
        <v>-9.2333753479783383</v>
      </c>
      <c r="K12" s="196">
        <f t="shared" si="4"/>
        <v>134.96291949046784</v>
      </c>
      <c r="L12" s="196">
        <f t="shared" si="5"/>
        <v>-9.2333753479783525</v>
      </c>
    </row>
    <row r="13" spans="1:13" ht="23.25" customHeight="1" thickBot="1">
      <c r="A13" s="452"/>
      <c r="B13" s="209">
        <v>44819</v>
      </c>
      <c r="C13" s="224">
        <v>2265.4899800000003</v>
      </c>
      <c r="D13" s="225">
        <v>1996.339101</v>
      </c>
      <c r="E13" s="198">
        <f t="shared" si="0"/>
        <v>88.119529047751513</v>
      </c>
      <c r="F13" s="224">
        <v>1327.77964724</v>
      </c>
      <c r="G13" s="225">
        <v>1645.601901668</v>
      </c>
      <c r="H13" s="194">
        <f t="shared" si="1"/>
        <v>100</v>
      </c>
      <c r="I13" s="194">
        <f t="shared" si="2"/>
        <v>88.119529047751513</v>
      </c>
      <c r="J13" s="195">
        <f t="shared" si="3"/>
        <v>11.880470952248487</v>
      </c>
      <c r="K13" s="196">
        <f t="shared" si="4"/>
        <v>123.93637039765173</v>
      </c>
      <c r="L13" s="196">
        <f t="shared" si="5"/>
        <v>11.880470952248487</v>
      </c>
      <c r="M13" s="286"/>
    </row>
    <row r="14" spans="1:13" ht="23.25" customHeight="1" thickBot="1">
      <c r="A14" s="453"/>
      <c r="B14" s="183" t="s">
        <v>279</v>
      </c>
      <c r="C14" s="202">
        <f>C13+C12+C11</f>
        <v>5871.011716</v>
      </c>
      <c r="D14" s="203">
        <f>D13+D12+D11</f>
        <v>5988.4274599999999</v>
      </c>
      <c r="E14" s="204">
        <f t="shared" si="0"/>
        <v>101.99992351710034</v>
      </c>
      <c r="F14" s="202">
        <f>F13+F12+F11</f>
        <v>3954.7147180219999</v>
      </c>
      <c r="G14" s="203">
        <f>G13+G12+G11</f>
        <v>4976.0789551899998</v>
      </c>
      <c r="H14" s="205">
        <f t="shared" si="1"/>
        <v>100</v>
      </c>
      <c r="I14" s="205">
        <f t="shared" si="2"/>
        <v>101.99992351710034</v>
      </c>
      <c r="J14" s="206">
        <f t="shared" si="3"/>
        <v>-1.999923517100342</v>
      </c>
      <c r="K14" s="207">
        <f t="shared" si="4"/>
        <v>125.82649596729567</v>
      </c>
      <c r="L14" s="207">
        <f t="shared" si="5"/>
        <v>-1.999923517100342</v>
      </c>
    </row>
    <row r="15" spans="1:13" ht="23.25" customHeight="1">
      <c r="A15" s="451" t="s">
        <v>281</v>
      </c>
      <c r="B15" s="208">
        <v>44849</v>
      </c>
      <c r="C15" s="220">
        <v>2480.7705589999996</v>
      </c>
      <c r="D15" s="221">
        <v>2379.296108</v>
      </c>
      <c r="E15" s="188">
        <f t="shared" si="0"/>
        <v>95.909559204019899</v>
      </c>
      <c r="F15" s="220">
        <v>1243.6352017900001</v>
      </c>
      <c r="G15" s="221">
        <v>1681.469563551</v>
      </c>
      <c r="H15" s="189">
        <f t="shared" si="1"/>
        <v>100</v>
      </c>
      <c r="I15" s="189">
        <f>(E15*H15)/100</f>
        <v>95.909559204019899</v>
      </c>
      <c r="J15" s="190">
        <f>100-I15</f>
        <v>4.0904407959801006</v>
      </c>
      <c r="K15" s="191">
        <f t="shared" si="4"/>
        <v>135.20601227199199</v>
      </c>
      <c r="L15" s="191">
        <f t="shared" si="5"/>
        <v>4.0904407959801006</v>
      </c>
    </row>
    <row r="16" spans="1:13" ht="23.25" customHeight="1">
      <c r="A16" s="452"/>
      <c r="B16" s="209">
        <v>44880</v>
      </c>
      <c r="C16" s="222">
        <v>2564.5963920000004</v>
      </c>
      <c r="D16" s="223">
        <v>2443.7243399999998</v>
      </c>
      <c r="E16" s="193">
        <f t="shared" si="0"/>
        <v>95.286897681949142</v>
      </c>
      <c r="F16" s="222">
        <v>1227.5340943230001</v>
      </c>
      <c r="G16" s="223">
        <v>1639.383874373</v>
      </c>
      <c r="H16" s="194">
        <f t="shared" si="1"/>
        <v>100</v>
      </c>
      <c r="I16" s="194">
        <f t="shared" si="2"/>
        <v>95.286897681949142</v>
      </c>
      <c r="J16" s="195">
        <f t="shared" si="3"/>
        <v>4.7131023180508578</v>
      </c>
      <c r="K16" s="196">
        <f t="shared" si="4"/>
        <v>133.55098501578811</v>
      </c>
      <c r="L16" s="196">
        <f t="shared" si="5"/>
        <v>4.7131023180508578</v>
      </c>
    </row>
    <row r="17" spans="1:12" ht="23.25" customHeight="1" thickBot="1">
      <c r="A17" s="452"/>
      <c r="B17" s="209">
        <v>44910</v>
      </c>
      <c r="C17" s="224">
        <v>2721.3449190000001</v>
      </c>
      <c r="D17" s="225">
        <v>2483.7434619999999</v>
      </c>
      <c r="E17" s="198">
        <f t="shared" si="0"/>
        <v>91.268969422394633</v>
      </c>
      <c r="F17" s="224">
        <v>1188.7633465839999</v>
      </c>
      <c r="G17" s="225">
        <v>1639.6057485449999</v>
      </c>
      <c r="H17" s="194">
        <f t="shared" si="1"/>
        <v>100</v>
      </c>
      <c r="I17" s="194">
        <f t="shared" si="2"/>
        <v>91.268969422394633</v>
      </c>
      <c r="J17" s="195">
        <f t="shared" si="3"/>
        <v>8.7310305776053667</v>
      </c>
      <c r="K17" s="196">
        <f t="shared" si="4"/>
        <v>137.92532830495904</v>
      </c>
      <c r="L17" s="196">
        <f t="shared" si="5"/>
        <v>8.7310305776053667</v>
      </c>
    </row>
    <row r="18" spans="1:12" ht="23.25" customHeight="1" thickBot="1">
      <c r="A18" s="453"/>
      <c r="B18" s="183" t="s">
        <v>279</v>
      </c>
      <c r="C18" s="202">
        <f>C17+C16+C15</f>
        <v>7766.7118700000001</v>
      </c>
      <c r="D18" s="203">
        <f>D17+D16+D15</f>
        <v>7306.7639099999997</v>
      </c>
      <c r="E18" s="204">
        <f t="shared" si="0"/>
        <v>94.07795772910525</v>
      </c>
      <c r="F18" s="202">
        <f>F17+F16+F15</f>
        <v>3659.9326426970001</v>
      </c>
      <c r="G18" s="203">
        <f>G17+G16+G15</f>
        <v>4960.4591864690001</v>
      </c>
      <c r="H18" s="205">
        <f t="shared" si="1"/>
        <v>100</v>
      </c>
      <c r="I18" s="205">
        <f t="shared" si="2"/>
        <v>94.07795772910525</v>
      </c>
      <c r="J18" s="206">
        <f t="shared" si="3"/>
        <v>5.9220422708947495</v>
      </c>
      <c r="K18" s="207">
        <f t="shared" si="4"/>
        <v>135.53416608272997</v>
      </c>
      <c r="L18" s="207">
        <f t="shared" si="5"/>
        <v>5.9220422708947495</v>
      </c>
    </row>
    <row r="19" spans="1:12" ht="23.25" customHeight="1">
      <c r="A19" s="451" t="s">
        <v>282</v>
      </c>
      <c r="B19" s="208">
        <v>44941</v>
      </c>
      <c r="C19" s="220">
        <v>2578.8294459999997</v>
      </c>
      <c r="D19" s="221">
        <v>2568.9334880000001</v>
      </c>
      <c r="E19" s="188">
        <f t="shared" si="0"/>
        <v>99.61626163314719</v>
      </c>
      <c r="F19" s="220">
        <v>1265.4827579889998</v>
      </c>
      <c r="G19" s="221">
        <v>1666.9322357819999</v>
      </c>
      <c r="H19" s="189">
        <f t="shared" si="1"/>
        <v>100</v>
      </c>
      <c r="I19" s="189">
        <f t="shared" si="2"/>
        <v>99.61626163314719</v>
      </c>
      <c r="J19" s="190">
        <f t="shared" si="3"/>
        <v>0.38373836685281049</v>
      </c>
      <c r="K19" s="191">
        <f t="shared" si="4"/>
        <v>131.72303022373458</v>
      </c>
      <c r="L19" s="191">
        <f t="shared" si="5"/>
        <v>0.38373836685281049</v>
      </c>
    </row>
    <row r="20" spans="1:12" ht="23.25" customHeight="1">
      <c r="A20" s="452"/>
      <c r="B20" s="209">
        <v>44972</v>
      </c>
      <c r="C20" s="222">
        <v>2352.8933980000002</v>
      </c>
      <c r="D20" s="223">
        <v>2438.0257919999999</v>
      </c>
      <c r="E20" s="193">
        <f t="shared" si="0"/>
        <v>103.61820021563084</v>
      </c>
      <c r="F20" s="222">
        <v>1206.922946897</v>
      </c>
      <c r="G20" s="223">
        <v>1759.3371494090002</v>
      </c>
      <c r="H20" s="194">
        <f t="shared" si="1"/>
        <v>100</v>
      </c>
      <c r="I20" s="194">
        <f t="shared" si="2"/>
        <v>103.61820021563084</v>
      </c>
      <c r="J20" s="195">
        <f t="shared" si="3"/>
        <v>-3.6182002156308357</v>
      </c>
      <c r="K20" s="196">
        <f t="shared" si="4"/>
        <v>145.77046148076457</v>
      </c>
      <c r="L20" s="196">
        <f t="shared" si="5"/>
        <v>-3.6182002156308357</v>
      </c>
    </row>
    <row r="21" spans="1:12" ht="23.25" customHeight="1" thickBot="1">
      <c r="A21" s="452"/>
      <c r="B21" s="209">
        <v>45000</v>
      </c>
      <c r="C21" s="224">
        <v>2570.9260329999997</v>
      </c>
      <c r="D21" s="225">
        <v>2403.7235259999998</v>
      </c>
      <c r="E21" s="198">
        <f t="shared" si="0"/>
        <v>93.496409276120161</v>
      </c>
      <c r="F21" s="224">
        <v>1283.471935888</v>
      </c>
      <c r="G21" s="225">
        <v>1659.3603952890001</v>
      </c>
      <c r="H21" s="194">
        <f t="shared" si="1"/>
        <v>100</v>
      </c>
      <c r="I21" s="194">
        <f t="shared" si="2"/>
        <v>93.496409276120161</v>
      </c>
      <c r="J21" s="195">
        <f t="shared" si="3"/>
        <v>6.5035907238798387</v>
      </c>
      <c r="K21" s="196">
        <f t="shared" si="4"/>
        <v>129.28684678570187</v>
      </c>
      <c r="L21" s="196">
        <f t="shared" si="5"/>
        <v>6.5035907238798387</v>
      </c>
    </row>
    <row r="22" spans="1:12" ht="23.25" customHeight="1" thickBot="1">
      <c r="A22" s="453"/>
      <c r="B22" s="183" t="s">
        <v>279</v>
      </c>
      <c r="C22" s="202">
        <f>C21+C20+C19</f>
        <v>7502.6488769999996</v>
      </c>
      <c r="D22" s="203">
        <f>D21+D20+D19</f>
        <v>7410.6828060000007</v>
      </c>
      <c r="E22" s="204">
        <f t="shared" si="0"/>
        <v>98.774218645871485</v>
      </c>
      <c r="F22" s="202">
        <f>F21+F20+F19</f>
        <v>3755.8776407739997</v>
      </c>
      <c r="G22" s="203">
        <f>G21+G20+G19</f>
        <v>5085.6297804800006</v>
      </c>
      <c r="H22" s="205">
        <f t="shared" si="1"/>
        <v>100</v>
      </c>
      <c r="I22" s="205">
        <f t="shared" si="2"/>
        <v>98.774218645871485</v>
      </c>
      <c r="J22" s="206">
        <f t="shared" si="3"/>
        <v>1.2257813541285145</v>
      </c>
      <c r="K22" s="207">
        <f t="shared" si="4"/>
        <v>135.40456497491141</v>
      </c>
      <c r="L22" s="207">
        <f t="shared" si="5"/>
        <v>1.2257813541285145</v>
      </c>
    </row>
    <row r="23" spans="1:12" s="216" customFormat="1" ht="23.25" customHeight="1" thickBot="1">
      <c r="A23" s="454" t="s">
        <v>283</v>
      </c>
      <c r="B23" s="455"/>
      <c r="C23" s="210">
        <f>C14+C10+C18+C22</f>
        <v>29609.67222</v>
      </c>
      <c r="D23" s="211">
        <f>D14+D10+D18+D22</f>
        <v>28062.489898000003</v>
      </c>
      <c r="E23" s="212">
        <f t="shared" si="0"/>
        <v>94.774740123752721</v>
      </c>
      <c r="F23" s="210">
        <f>F14+F10+F18+F22</f>
        <v>15305.262408584</v>
      </c>
      <c r="G23" s="211">
        <f>G14+G10+G18+G22</f>
        <v>20000.863855782001</v>
      </c>
      <c r="H23" s="213">
        <f t="shared" si="1"/>
        <v>100</v>
      </c>
      <c r="I23" s="213">
        <f t="shared" si="2"/>
        <v>94.774740123752721</v>
      </c>
      <c r="J23" s="214">
        <f t="shared" si="3"/>
        <v>5.2252598762472786</v>
      </c>
      <c r="K23" s="215">
        <f>G23/F23*100</f>
        <v>130.67965332345076</v>
      </c>
      <c r="L23" s="215">
        <f t="shared" si="5"/>
        <v>5.2252598762472786</v>
      </c>
    </row>
    <row r="24" spans="1:12" ht="13.8">
      <c r="A24" s="1"/>
      <c r="B24" s="1"/>
      <c r="C24" s="1"/>
      <c r="D24" s="1"/>
      <c r="E24" s="1"/>
      <c r="F24" s="1"/>
      <c r="G24" s="1"/>
      <c r="H24" s="1"/>
      <c r="I24" s="1"/>
      <c r="J24" s="1"/>
    </row>
    <row r="25" spans="1:12" ht="13.8">
      <c r="A25" s="1"/>
      <c r="B25" s="217" t="s">
        <v>284</v>
      </c>
      <c r="C25" s="218" t="s">
        <v>285</v>
      </c>
      <c r="D25" s="219"/>
      <c r="E25" s="219"/>
      <c r="F25" s="219"/>
      <c r="G25" s="219"/>
      <c r="H25" s="219"/>
      <c r="I25" s="219"/>
      <c r="J25" s="219"/>
    </row>
  </sheetData>
  <mergeCells count="9">
    <mergeCell ref="A15:A18"/>
    <mergeCell ref="A19:A22"/>
    <mergeCell ref="A23:B23"/>
    <mergeCell ref="A1:J1"/>
    <mergeCell ref="A2:J2"/>
    <mergeCell ref="A3:J3"/>
    <mergeCell ref="A4:J4"/>
    <mergeCell ref="A7:A10"/>
    <mergeCell ref="A11:A14"/>
  </mergeCells>
  <printOptions horizontalCentered="1" verticalCentered="1"/>
  <pageMargins left="0" right="0" top="0" bottom="0" header="0" footer="0"/>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93"/>
  <sheetViews>
    <sheetView view="pageBreakPreview" topLeftCell="A10" zoomScale="85" zoomScaleSheetLayoutView="85" workbookViewId="0">
      <selection activeCell="B13" sqref="B13:G26"/>
    </sheetView>
  </sheetViews>
  <sheetFormatPr defaultRowHeight="13.2"/>
  <cols>
    <col min="1" max="1" width="20.5546875" customWidth="1"/>
    <col min="2" max="2" width="18.44140625" customWidth="1"/>
    <col min="3" max="3" width="18.33203125" customWidth="1"/>
    <col min="4" max="4" width="20.6640625" customWidth="1"/>
    <col min="5" max="5" width="20" customWidth="1"/>
    <col min="6" max="6" width="20.33203125" customWidth="1"/>
    <col min="7" max="7" width="19.5546875" customWidth="1"/>
    <col min="9" max="9" width="12.44140625" bestFit="1" customWidth="1"/>
    <col min="10" max="10" width="9.109375" bestFit="1" customWidth="1"/>
    <col min="11" max="12" width="10.6640625" bestFit="1" customWidth="1"/>
    <col min="14" max="14" width="12.44140625" bestFit="1" customWidth="1"/>
  </cols>
  <sheetData>
    <row r="1" spans="1:37" ht="88.5" customHeight="1">
      <c r="A1" s="354" t="s">
        <v>298</v>
      </c>
      <c r="B1" s="355"/>
      <c r="C1" s="355"/>
      <c r="D1" s="355"/>
      <c r="E1" s="355"/>
      <c r="F1" s="355"/>
      <c r="G1" s="356"/>
      <c r="H1" s="4"/>
      <c r="I1" s="4"/>
      <c r="J1" s="4"/>
      <c r="K1" s="1"/>
      <c r="L1" s="1"/>
      <c r="M1" s="1"/>
      <c r="N1" s="1"/>
      <c r="O1" s="1"/>
      <c r="P1" s="1"/>
      <c r="Q1" s="1"/>
      <c r="R1" s="1"/>
      <c r="S1" s="1"/>
      <c r="T1" s="1"/>
      <c r="U1" s="1"/>
      <c r="V1" s="1"/>
      <c r="W1" s="1"/>
      <c r="X1" s="1"/>
      <c r="Y1" s="1"/>
      <c r="Z1" s="1"/>
      <c r="AA1" s="1"/>
      <c r="AB1" s="1"/>
      <c r="AC1" s="1"/>
      <c r="AD1" s="1"/>
      <c r="AE1" s="1"/>
      <c r="AF1" s="1"/>
      <c r="AG1" s="1"/>
      <c r="AH1" s="1"/>
      <c r="AI1" s="1"/>
      <c r="AJ1" s="1"/>
      <c r="AK1" s="1"/>
    </row>
    <row r="2" spans="1:37" ht="26.25" customHeight="1">
      <c r="A2" s="339" t="s">
        <v>1515</v>
      </c>
      <c r="B2" s="340"/>
      <c r="C2" s="340"/>
      <c r="D2" s="340"/>
      <c r="E2" s="340"/>
      <c r="F2" s="340"/>
      <c r="G2" s="341"/>
      <c r="H2" s="5"/>
      <c r="I2" s="5"/>
      <c r="J2" s="5"/>
      <c r="K2" s="1"/>
      <c r="L2" s="1"/>
      <c r="M2" s="1"/>
      <c r="N2" s="1"/>
      <c r="O2" s="1"/>
      <c r="P2" s="1"/>
      <c r="Q2" s="1"/>
      <c r="R2" s="1"/>
      <c r="S2" s="1"/>
      <c r="T2" s="1"/>
      <c r="U2" s="1"/>
      <c r="V2" s="1"/>
      <c r="W2" s="1"/>
      <c r="X2" s="1"/>
      <c r="Y2" s="1"/>
      <c r="Z2" s="1"/>
      <c r="AA2" s="1"/>
      <c r="AB2" s="1"/>
      <c r="AC2" s="1"/>
      <c r="AD2" s="1"/>
      <c r="AE2" s="1"/>
      <c r="AF2" s="1"/>
      <c r="AG2" s="1"/>
      <c r="AH2" s="1"/>
      <c r="AI2" s="1"/>
      <c r="AJ2" s="1"/>
      <c r="AK2" s="1"/>
    </row>
    <row r="3" spans="1:37" ht="32.25" customHeight="1">
      <c r="A3" s="385" t="s">
        <v>1560</v>
      </c>
      <c r="B3" s="386"/>
      <c r="C3" s="386"/>
      <c r="D3" s="386"/>
      <c r="E3" s="386"/>
      <c r="F3" s="386"/>
      <c r="G3" s="387"/>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ht="90" customHeight="1">
      <c r="A4" s="265" t="s">
        <v>50</v>
      </c>
      <c r="B4" s="266" t="s">
        <v>310</v>
      </c>
      <c r="C4" s="266" t="s">
        <v>311</v>
      </c>
      <c r="D4" s="266" t="s">
        <v>230</v>
      </c>
      <c r="E4" s="266" t="s">
        <v>231</v>
      </c>
      <c r="F4" s="266" t="s">
        <v>312</v>
      </c>
      <c r="G4" s="267" t="s">
        <v>313</v>
      </c>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37" ht="45" customHeight="1">
      <c r="A5" s="8" t="s">
        <v>48</v>
      </c>
      <c r="B5" s="275">
        <v>3002543</v>
      </c>
      <c r="C5" s="275">
        <v>6471</v>
      </c>
      <c r="D5" s="275">
        <v>110754</v>
      </c>
      <c r="E5" s="275">
        <v>109052</v>
      </c>
      <c r="F5" s="275">
        <v>1590</v>
      </c>
      <c r="G5" s="276">
        <f>B5+E5</f>
        <v>3111595</v>
      </c>
      <c r="I5" s="1"/>
      <c r="J5" s="1"/>
      <c r="K5" s="1"/>
      <c r="L5" s="1"/>
      <c r="M5" s="1"/>
      <c r="N5" s="1"/>
      <c r="O5" s="1"/>
      <c r="P5" s="1"/>
      <c r="Q5" s="1"/>
      <c r="R5" s="1"/>
      <c r="S5" s="1"/>
      <c r="T5" s="1"/>
      <c r="U5" s="1"/>
      <c r="V5" s="1"/>
      <c r="W5" s="1"/>
      <c r="X5" s="1"/>
      <c r="Y5" s="1"/>
      <c r="Z5" s="1"/>
      <c r="AA5" s="1"/>
      <c r="AB5" s="1"/>
      <c r="AC5" s="1"/>
      <c r="AD5" s="1"/>
      <c r="AE5" s="1"/>
    </row>
    <row r="6" spans="1:37" ht="45" customHeight="1">
      <c r="A6" s="8" t="s">
        <v>1561</v>
      </c>
      <c r="B6" s="275">
        <v>26669</v>
      </c>
      <c r="C6" s="275">
        <v>8</v>
      </c>
      <c r="D6" s="275">
        <v>1147</v>
      </c>
      <c r="E6" s="275">
        <v>963</v>
      </c>
      <c r="F6" s="275">
        <v>22</v>
      </c>
      <c r="G6" s="276">
        <f t="shared" ref="G6:G10" si="0">B6+E6</f>
        <v>27632</v>
      </c>
      <c r="I6" s="1"/>
      <c r="J6" s="1"/>
      <c r="K6" s="1"/>
      <c r="L6" s="1"/>
      <c r="M6" s="1"/>
      <c r="N6" s="1"/>
      <c r="O6" s="1"/>
      <c r="P6" s="1"/>
      <c r="Q6" s="1"/>
      <c r="R6" s="1"/>
      <c r="S6" s="1"/>
      <c r="T6" s="1"/>
      <c r="U6" s="1"/>
      <c r="V6" s="1"/>
      <c r="W6" s="1"/>
      <c r="X6" s="1"/>
      <c r="Y6" s="1"/>
      <c r="Z6" s="1"/>
      <c r="AA6" s="1"/>
      <c r="AB6" s="1"/>
      <c r="AC6" s="1"/>
      <c r="AD6" s="1"/>
      <c r="AE6" s="1"/>
    </row>
    <row r="7" spans="1:37" ht="45" customHeight="1">
      <c r="A7" s="8" t="s">
        <v>232</v>
      </c>
      <c r="B7" s="275">
        <v>442580</v>
      </c>
      <c r="C7" s="275">
        <v>2722</v>
      </c>
      <c r="D7" s="275">
        <v>32200</v>
      </c>
      <c r="E7" s="275">
        <v>33911</v>
      </c>
      <c r="F7" s="275">
        <v>534</v>
      </c>
      <c r="G7" s="276">
        <f t="shared" si="0"/>
        <v>476491</v>
      </c>
      <c r="I7" s="1"/>
      <c r="J7" s="1"/>
      <c r="K7" s="1"/>
      <c r="L7" s="1"/>
      <c r="M7" s="1"/>
      <c r="N7" s="1"/>
      <c r="O7" s="1"/>
      <c r="P7" s="1"/>
      <c r="Q7" s="1"/>
      <c r="R7" s="1"/>
      <c r="S7" s="1"/>
      <c r="T7" s="1"/>
      <c r="U7" s="1"/>
      <c r="V7" s="1"/>
      <c r="W7" s="1"/>
      <c r="X7" s="1"/>
      <c r="Y7" s="1"/>
      <c r="Z7" s="1"/>
      <c r="AA7" s="1"/>
      <c r="AB7" s="1"/>
      <c r="AC7" s="1"/>
      <c r="AD7" s="1"/>
      <c r="AE7" s="1"/>
    </row>
    <row r="8" spans="1:37" s="13" customFormat="1" ht="45" customHeight="1">
      <c r="A8" s="8" t="s">
        <v>57</v>
      </c>
      <c r="B8" s="277">
        <v>409591</v>
      </c>
      <c r="C8" s="277">
        <v>25417</v>
      </c>
      <c r="D8" s="277">
        <v>21707</v>
      </c>
      <c r="E8" s="277">
        <v>17528</v>
      </c>
      <c r="F8" s="278">
        <v>16800</v>
      </c>
      <c r="G8" s="276">
        <f t="shared" si="0"/>
        <v>427119</v>
      </c>
      <c r="I8" s="12"/>
      <c r="J8" s="12"/>
      <c r="K8" s="12"/>
      <c r="L8" s="12"/>
      <c r="M8" s="12"/>
      <c r="N8" s="12"/>
      <c r="O8" s="12"/>
      <c r="P8" s="12"/>
      <c r="Q8" s="12"/>
      <c r="R8" s="12"/>
      <c r="S8" s="12"/>
      <c r="T8" s="12"/>
      <c r="U8" s="12"/>
      <c r="V8" s="12"/>
      <c r="W8" s="12"/>
      <c r="X8" s="12"/>
      <c r="Y8" s="12"/>
      <c r="Z8" s="12"/>
      <c r="AA8" s="12"/>
      <c r="AB8" s="12"/>
      <c r="AC8" s="12"/>
      <c r="AD8" s="12"/>
      <c r="AE8" s="12"/>
    </row>
    <row r="9" spans="1:37" s="13" customFormat="1" ht="45" customHeight="1">
      <c r="A9" s="8" t="s">
        <v>58</v>
      </c>
      <c r="B9" s="277">
        <v>5452</v>
      </c>
      <c r="C9" s="277">
        <v>34</v>
      </c>
      <c r="D9" s="277">
        <v>519</v>
      </c>
      <c r="E9" s="277">
        <v>463</v>
      </c>
      <c r="F9" s="277">
        <v>33</v>
      </c>
      <c r="G9" s="276">
        <f t="shared" si="0"/>
        <v>5915</v>
      </c>
      <c r="I9" s="12"/>
      <c r="J9" s="12"/>
      <c r="K9" s="12"/>
      <c r="L9" s="12"/>
      <c r="M9" s="12"/>
      <c r="N9" s="12"/>
      <c r="O9" s="12"/>
      <c r="P9" s="12"/>
      <c r="Q9" s="12"/>
      <c r="R9" s="12"/>
      <c r="S9" s="12"/>
      <c r="T9" s="12"/>
      <c r="U9" s="12"/>
      <c r="V9" s="12"/>
      <c r="W9" s="12"/>
      <c r="X9" s="12"/>
      <c r="Y9" s="12"/>
      <c r="Z9" s="12"/>
      <c r="AA9" s="12"/>
      <c r="AB9" s="12"/>
      <c r="AC9" s="12"/>
      <c r="AD9" s="12"/>
      <c r="AE9" s="12"/>
    </row>
    <row r="10" spans="1:37" ht="45" customHeight="1" thickBot="1">
      <c r="A10" s="132" t="s">
        <v>130</v>
      </c>
      <c r="B10" s="279">
        <f>SUM(B5:B9)</f>
        <v>3886835</v>
      </c>
      <c r="C10" s="279">
        <f>SUM(C5:C9)</f>
        <v>34652</v>
      </c>
      <c r="D10" s="279">
        <f>SUM(D5:D9)</f>
        <v>166327</v>
      </c>
      <c r="E10" s="279">
        <f>SUM(E5:E9)</f>
        <v>161917</v>
      </c>
      <c r="F10" s="280">
        <f>SUM(F5:F9)</f>
        <v>18979</v>
      </c>
      <c r="G10" s="281">
        <f t="shared" si="0"/>
        <v>4048752</v>
      </c>
      <c r="H10" s="1"/>
      <c r="I10" s="1"/>
      <c r="J10" s="1"/>
      <c r="K10" s="1"/>
      <c r="L10" s="1"/>
      <c r="M10" s="1"/>
      <c r="N10" s="1"/>
      <c r="O10" s="1"/>
      <c r="P10" s="1"/>
      <c r="Q10" s="1"/>
      <c r="R10" s="1"/>
      <c r="S10" s="1"/>
      <c r="T10" s="1"/>
      <c r="U10" s="1"/>
      <c r="V10" s="1"/>
      <c r="W10" s="1"/>
      <c r="X10" s="1"/>
      <c r="Y10" s="1"/>
      <c r="Z10" s="1"/>
      <c r="AA10" s="1"/>
      <c r="AB10" s="1"/>
      <c r="AC10" s="1"/>
      <c r="AD10" s="1"/>
      <c r="AE10" s="1"/>
    </row>
    <row r="11" spans="1:37" ht="13.8">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ht="13.8">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row>
    <row r="13" spans="1:37" ht="13.8">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row>
    <row r="14" spans="1:37" ht="17.399999999999999">
      <c r="A14" s="1"/>
      <c r="B14" s="1"/>
      <c r="C14" s="19"/>
      <c r="D14" s="19"/>
      <c r="E14" s="19"/>
      <c r="F14" s="19"/>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row>
    <row r="15" spans="1:37" ht="13.8">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13.8">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13.8">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13.8">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13.8">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13.8">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13.8">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3.8">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ht="13.8">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ht="13.8">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13.8">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3.8">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ht="13.8">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ht="13.8">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ht="13.8">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13.8">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ht="13.8">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ht="13.8">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13.8">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row r="34" spans="1:37" ht="13.8">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row>
    <row r="35" spans="1:37" ht="13.8">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row>
    <row r="36" spans="1:37" ht="13.8">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ht="13.8">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row>
    <row r="38" spans="1:37" ht="13.8">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row>
    <row r="39" spans="1:37" ht="13.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row>
    <row r="40" spans="1:37" ht="13.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row>
    <row r="41" spans="1:37" ht="13.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row>
    <row r="42" spans="1:37" ht="13.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ht="13.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ht="13.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ht="13.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row>
    <row r="46" spans="1:37" ht="13.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row>
    <row r="47" spans="1:37" ht="13.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row>
    <row r="48" spans="1:37" ht="13.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row>
    <row r="50" spans="1:37" ht="13.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row>
    <row r="51" spans="1:37" ht="13.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row>
    <row r="52" spans="1:37" ht="13.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37" ht="13.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1:37" ht="13.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row>
    <row r="55" spans="1:37" ht="13.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row>
    <row r="56" spans="1:37" ht="13.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row>
    <row r="57" spans="1:37" ht="13.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1:37" ht="13.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1:37" ht="13.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1:37" ht="13.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1:37" ht="13.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1:37" ht="13.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1:37" ht="13.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1:37" ht="13.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1:37" ht="13.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1:37" ht="13.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1:37" ht="13.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1:37" ht="13.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ht="13.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1:37" ht="13.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1:37" ht="13.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row r="72" spans="1:37" ht="13.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row>
    <row r="73" spans="1:37" ht="13.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row>
    <row r="74" spans="1:37" ht="13.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row>
    <row r="75" spans="1:37" ht="13.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row>
    <row r="76" spans="1:37" ht="13.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row>
    <row r="77" spans="1:37" ht="13.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row>
    <row r="78" spans="1:37" ht="13.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row>
    <row r="79" spans="1:37" ht="13.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row>
    <row r="80" spans="1:37" ht="13.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row>
    <row r="81" spans="1:37" ht="13.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row>
    <row r="82" spans="1:37" ht="13.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row>
    <row r="83" spans="1:37" ht="13.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row>
    <row r="84" spans="1:37" ht="13.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row>
    <row r="85" spans="1:37" ht="13.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row>
    <row r="86" spans="1:37" ht="13.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row>
    <row r="87" spans="1:37" ht="13.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row>
    <row r="88" spans="1:37" ht="13.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row>
    <row r="89" spans="1:37" ht="13.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row>
    <row r="90" spans="1:37" ht="13.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row>
    <row r="91" spans="1:37" ht="13.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row>
    <row r="92" spans="1:37" ht="13.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row>
    <row r="93" spans="1:37" ht="13.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row>
    <row r="94" spans="1:37" ht="13.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row>
    <row r="95" spans="1:37" ht="13.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row>
    <row r="96" spans="1:37" ht="13.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row>
    <row r="97" spans="1:37" ht="13.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row>
    <row r="98" spans="1:37" ht="13.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row>
    <row r="99" spans="1:37" ht="13.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row>
    <row r="100" spans="1:37" ht="13.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row>
    <row r="101" spans="1:37" ht="13.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row>
    <row r="102" spans="1:37" ht="13.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row>
    <row r="103" spans="1:37" ht="13.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row>
    <row r="104" spans="1:37" ht="13.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row>
    <row r="105" spans="1:37" ht="13.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row>
    <row r="106" spans="1:37" ht="13.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row>
    <row r="107" spans="1:37" ht="13.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row>
    <row r="108" spans="1:37" ht="13.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row>
    <row r="109" spans="1:37" ht="13.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row>
    <row r="110" spans="1:37" ht="13.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row>
    <row r="111" spans="1:37" ht="13.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row>
    <row r="112" spans="1:37" ht="13.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row>
    <row r="113" spans="1:37" ht="13.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row>
    <row r="114" spans="1:37" ht="13.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row>
    <row r="115" spans="1:37" ht="13.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row>
    <row r="116" spans="1:37" ht="13.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row>
    <row r="117" spans="1:37" ht="13.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row>
    <row r="118" spans="1:37" ht="13.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row>
    <row r="119" spans="1:37" ht="13.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row>
    <row r="120" spans="1:37" ht="13.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row>
    <row r="121" spans="1:37" ht="13.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row>
    <row r="122" spans="1:37" ht="13.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row>
    <row r="123" spans="1:37" ht="13.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row>
    <row r="124" spans="1:37" ht="13.8">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row>
    <row r="125" spans="1:37" ht="13.8">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row>
    <row r="126" spans="1:37" ht="13.8">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row>
    <row r="127" spans="1:37" ht="13.8">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row>
    <row r="128" spans="1:37" ht="13.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row>
    <row r="129" spans="1:37" ht="13.8">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row>
    <row r="130" spans="1:37" ht="13.8">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row>
    <row r="131" spans="1:37" ht="13.8">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row>
    <row r="132" spans="1:37" ht="13.8">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row>
    <row r="133" spans="1:37" ht="13.8">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row>
    <row r="134" spans="1:37" ht="13.8">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row>
    <row r="135" spans="1:37" ht="13.8">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row>
    <row r="136" spans="1:37" ht="13.8">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row>
    <row r="137" spans="1:37" ht="13.8">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row>
    <row r="138" spans="1:37" ht="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row>
    <row r="139" spans="1:37" ht="13.8">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row>
    <row r="140" spans="1:37" ht="13.8">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row>
    <row r="141" spans="1:37" ht="13.8">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row>
    <row r="142" spans="1:37" ht="13.8">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row>
    <row r="143" spans="1:37" ht="13.8">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row>
    <row r="144" spans="1:37" ht="13.8">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row>
    <row r="145" spans="1:37" ht="13.8">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row>
    <row r="146" spans="1:37" ht="13.8">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row>
    <row r="147" spans="1:37" ht="13.8">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row>
    <row r="148" spans="1:37" ht="13.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row>
    <row r="149" spans="1:37" ht="13.8">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row>
    <row r="150" spans="1:37" ht="13.8">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row>
    <row r="151" spans="1:37" ht="13.8">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row>
    <row r="152" spans="1:37" ht="13.8">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row>
    <row r="153" spans="1:37" ht="13.8">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row>
    <row r="154" spans="1:37" ht="13.8">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row>
    <row r="155" spans="1:37" ht="13.8">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row>
    <row r="156" spans="1:37" ht="13.8">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row>
    <row r="157" spans="1:37" ht="13.8">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row>
    <row r="158" spans="1:37" ht="13.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row>
    <row r="159" spans="1:37" ht="13.8">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row>
    <row r="160" spans="1:37" ht="13.8">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row>
    <row r="161" spans="1:37" ht="13.8">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row>
    <row r="162" spans="1:37" ht="13.8">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row>
    <row r="163" spans="1:37" ht="13.8">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row>
    <row r="164" spans="1:37" ht="13.8">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row>
    <row r="165" spans="1:37" ht="13.8">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row>
    <row r="166" spans="1:37" ht="13.8">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row>
    <row r="167" spans="1:37" ht="13.8">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row>
    <row r="168" spans="1:37" ht="13.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row>
    <row r="169" spans="1:37" ht="13.8">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row>
    <row r="170" spans="1:37" ht="13.8">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row>
    <row r="171" spans="1:37" ht="13.8">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row>
    <row r="172" spans="1:37" ht="13.8">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row>
    <row r="173" spans="1:37" ht="13.8">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row>
    <row r="174" spans="1:37" ht="13.8">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row>
    <row r="175" spans="1:37" ht="13.8">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row>
    <row r="176" spans="1:37" ht="13.8">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row>
    <row r="177" spans="1:37" ht="13.8">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row>
    <row r="178" spans="1:37" ht="13.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row>
    <row r="179" spans="1:37" ht="13.8">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row>
    <row r="180" spans="1:37" ht="13.8">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row>
    <row r="181" spans="1:37" ht="13.8">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row>
    <row r="182" spans="1:37" ht="13.8">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row>
    <row r="183" spans="1:37" ht="13.8">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row>
    <row r="184" spans="1:37" ht="13.8">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row>
    <row r="185" spans="1:37" ht="13.8">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row>
    <row r="186" spans="1:37" ht="13.8">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row>
    <row r="187" spans="1:37" ht="13.8">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row>
    <row r="188" spans="1:37" ht="13.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row>
    <row r="189" spans="1:37" ht="13.8">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row>
    <row r="190" spans="1:37" ht="13.8">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row>
    <row r="191" spans="1:37" ht="13.8">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row>
    <row r="192" spans="1:37" ht="13.8">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row>
    <row r="193" spans="1:37" ht="13.8">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row>
    <row r="194" spans="1:37" ht="13.8">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row>
    <row r="195" spans="1:37" ht="13.8">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row>
    <row r="196" spans="1:37" ht="13.8">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row>
    <row r="197" spans="1:37" ht="13.8">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row>
    <row r="198" spans="1:37" ht="13.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row>
    <row r="199" spans="1:37" ht="13.8">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row>
    <row r="200" spans="1:37" ht="13.8">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row>
    <row r="201" spans="1:37" ht="13.8">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row>
    <row r="202" spans="1:37" ht="13.8">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row>
    <row r="203" spans="1:37" ht="13.8">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row>
    <row r="204" spans="1:37" ht="13.8">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row>
    <row r="205" spans="1:37" ht="13.8">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row>
    <row r="206" spans="1:37" ht="13.8">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row>
    <row r="207" spans="1:37" ht="13.8">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row>
    <row r="208" spans="1:37" ht="13.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row>
    <row r="209" spans="1:37" ht="13.8">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row>
    <row r="210" spans="1:37" ht="13.8">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row>
    <row r="211" spans="1:37" ht="13.8">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row>
    <row r="212" spans="1:37" ht="13.8">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row>
    <row r="213" spans="1:37" ht="13.8">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row>
    <row r="214" spans="1:37" ht="13.8">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row>
    <row r="215" spans="1:37" ht="13.8">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row>
    <row r="216" spans="1:37" ht="13.8">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row>
    <row r="217" spans="1:37" ht="13.8">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row>
    <row r="218" spans="1:37" ht="13.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row>
    <row r="219" spans="1:37" ht="13.8">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row>
    <row r="220" spans="1:37" ht="13.8">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row>
    <row r="221" spans="1:37" ht="13.8">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row>
    <row r="222" spans="1:37" ht="13.8">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row>
    <row r="223" spans="1:37" ht="13.8">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row>
    <row r="224" spans="1:37" ht="13.8">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row>
    <row r="225" spans="1:37" ht="13.8">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row>
    <row r="226" spans="1:37" ht="13.8">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row>
    <row r="227" spans="1:37" ht="13.8">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row>
    <row r="228" spans="1:37" ht="13.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row>
    <row r="229" spans="1:37" ht="13.8">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row>
    <row r="230" spans="1:37" ht="13.8">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row>
    <row r="231" spans="1:37" ht="13.8">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row>
    <row r="232" spans="1:37" ht="13.8">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row>
    <row r="233" spans="1:37" ht="13.8">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row>
    <row r="234" spans="1:37" ht="13.8">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row>
    <row r="235" spans="1:37" ht="13.8">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row>
    <row r="236" spans="1:37" ht="13.8">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row>
    <row r="237" spans="1:37" ht="13.8">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row>
    <row r="238" spans="1:37" ht="1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row>
    <row r="239" spans="1:37" ht="13.8">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row>
    <row r="240" spans="1:37" ht="13.8">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row>
    <row r="241" spans="1:37" ht="13.8">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row>
    <row r="242" spans="1:37" ht="13.8">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row>
    <row r="243" spans="1:37" ht="13.8">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row>
    <row r="244" spans="1:37" ht="13.8">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row>
    <row r="245" spans="1:37" ht="13.8">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row>
    <row r="246" spans="1:37" ht="13.8">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row>
    <row r="247" spans="1:37" ht="13.8">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row>
    <row r="248" spans="1:37" ht="13.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row>
    <row r="249" spans="1:37" ht="13.8">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row>
    <row r="250" spans="1:37" ht="13.8">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row>
    <row r="251" spans="1:37" ht="13.8">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row>
    <row r="252" spans="1:37" ht="13.8">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row>
    <row r="253" spans="1:37" ht="13.8">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row>
    <row r="254" spans="1:37" ht="13.8">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row>
    <row r="255" spans="1:37" ht="13.8">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row>
    <row r="256" spans="1:37" ht="13.8">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row>
    <row r="257" spans="1:37" ht="13.8">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row>
    <row r="258" spans="1:37" ht="13.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row>
    <row r="259" spans="1:37" ht="13.8">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row>
    <row r="260" spans="1:37" ht="13.8">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row>
    <row r="261" spans="1:37" ht="13.8">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row>
    <row r="262" spans="1:37" ht="13.8">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row>
    <row r="263" spans="1:37" ht="13.8">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row>
    <row r="264" spans="1:37" ht="13.8">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row>
    <row r="265" spans="1:37" ht="13.8">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row>
    <row r="266" spans="1:37" ht="13.8">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row>
    <row r="267" spans="1:37" ht="13.8">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row>
    <row r="268" spans="1:37" ht="13.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row>
    <row r="269" spans="1:37" ht="13.8">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row>
    <row r="270" spans="1:37" ht="13.8">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row>
    <row r="271" spans="1:37" ht="13.8">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row>
    <row r="272" spans="1:37" ht="13.8">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row>
    <row r="273" spans="1:37" ht="13.8">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row>
    <row r="274" spans="1:37" ht="13.8">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row>
    <row r="275" spans="1:37" ht="13.8">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row>
    <row r="276" spans="1:37" ht="13.8">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row>
    <row r="277" spans="1:37" ht="13.8">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row>
    <row r="278" spans="1:37" ht="13.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row>
    <row r="279" spans="1:37" ht="13.8">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row>
    <row r="280" spans="1:37" ht="13.8">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row>
    <row r="281" spans="1:37" ht="13.8">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row>
    <row r="282" spans="1:37" ht="13.8">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row>
    <row r="283" spans="1:37" ht="13.8">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row>
    <row r="284" spans="1:37" ht="13.8">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row>
    <row r="285" spans="1:37" ht="13.8">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row>
    <row r="286" spans="1:37" ht="13.8">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row>
    <row r="287" spans="1:37" ht="13.8">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row>
    <row r="288" spans="1:37" ht="13.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row>
    <row r="289" spans="1:37" ht="13.8">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row>
    <row r="290" spans="1:37" ht="13.8">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row>
    <row r="291" spans="1:37" ht="13.8">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row>
    <row r="292" spans="1:37" ht="13.8">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row>
    <row r="293" spans="1:37" ht="13.8">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row>
  </sheetData>
  <mergeCells count="3">
    <mergeCell ref="A1:G1"/>
    <mergeCell ref="A2:G2"/>
    <mergeCell ref="A3:G3"/>
  </mergeCells>
  <phoneticPr fontId="7" type="noConversion"/>
  <printOptions horizontalCentered="1" verticalCentered="1"/>
  <pageMargins left="0.75" right="0.5" top="0.52" bottom="0.41" header="0.35" footer="0.2"/>
  <pageSetup paperSize="9" scale="80" orientation="landscape" horizontalDpi="180" verticalDpi="18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03"/>
  <sheetViews>
    <sheetView view="pageBreakPreview" zoomScale="70" zoomScaleSheetLayoutView="70" workbookViewId="0">
      <selection activeCell="I8" sqref="I8"/>
    </sheetView>
  </sheetViews>
  <sheetFormatPr defaultColWidth="25.6640625" defaultRowHeight="13.2"/>
  <cols>
    <col min="1" max="1" width="8.44140625" style="233" customWidth="1"/>
    <col min="2" max="2" width="33.6640625" style="233" customWidth="1"/>
    <col min="3" max="3" width="31.44140625" style="233" customWidth="1"/>
    <col min="4" max="5" width="25.6640625" style="233" customWidth="1"/>
    <col min="6" max="16384" width="25.6640625" style="233"/>
  </cols>
  <sheetData>
    <row r="1" spans="1:38" ht="108" customHeight="1">
      <c r="A1" s="462" t="s">
        <v>298</v>
      </c>
      <c r="B1" s="462"/>
      <c r="C1" s="462"/>
      <c r="D1" s="462"/>
      <c r="E1" s="46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row>
    <row r="2" spans="1:38" ht="24.75" customHeight="1">
      <c r="A2" s="463" t="s">
        <v>1515</v>
      </c>
      <c r="B2" s="463"/>
      <c r="C2" s="463"/>
      <c r="D2" s="463"/>
      <c r="E2" s="463"/>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row>
    <row r="3" spans="1:38" ht="28.5" customHeight="1">
      <c r="A3" s="464" t="s">
        <v>83</v>
      </c>
      <c r="B3" s="464"/>
      <c r="C3" s="464"/>
      <c r="D3" s="464"/>
      <c r="E3" s="464"/>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row>
    <row r="4" spans="1:38" ht="23.25" customHeight="1">
      <c r="A4" s="465" t="s">
        <v>86</v>
      </c>
      <c r="B4" s="465"/>
      <c r="C4" s="465"/>
      <c r="D4" s="465"/>
      <c r="E4" s="465"/>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row>
    <row r="5" spans="1:38" ht="48" customHeight="1">
      <c r="A5" s="234" t="s">
        <v>2</v>
      </c>
      <c r="B5" s="234" t="s">
        <v>59</v>
      </c>
      <c r="C5" s="234" t="s">
        <v>60</v>
      </c>
      <c r="D5" s="234" t="s">
        <v>61</v>
      </c>
      <c r="E5" s="234" t="s">
        <v>62</v>
      </c>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row>
    <row r="6" spans="1:38" ht="30" customHeight="1">
      <c r="A6" s="466">
        <v>1</v>
      </c>
      <c r="B6" s="235" t="s">
        <v>63</v>
      </c>
      <c r="C6" s="467" t="s">
        <v>80</v>
      </c>
      <c r="D6" s="468" t="s">
        <v>299</v>
      </c>
      <c r="E6" s="468" t="s">
        <v>299</v>
      </c>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row>
    <row r="7" spans="1:38" ht="30" customHeight="1">
      <c r="A7" s="466"/>
      <c r="B7" s="235" t="s">
        <v>64</v>
      </c>
      <c r="C7" s="467"/>
      <c r="D7" s="469"/>
      <c r="E7" s="469"/>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row>
    <row r="8" spans="1:38" ht="30" customHeight="1">
      <c r="A8" s="466"/>
      <c r="B8" s="235" t="s">
        <v>65</v>
      </c>
      <c r="C8" s="467"/>
      <c r="D8" s="469"/>
      <c r="E8" s="469"/>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row>
    <row r="9" spans="1:38" ht="30" customHeight="1">
      <c r="A9" s="466"/>
      <c r="B9" s="235" t="s">
        <v>82</v>
      </c>
      <c r="C9" s="467"/>
      <c r="D9" s="469"/>
      <c r="E9" s="469"/>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row>
    <row r="10" spans="1:38" ht="30" customHeight="1">
      <c r="A10" s="466"/>
      <c r="B10" s="235" t="s">
        <v>66</v>
      </c>
      <c r="C10" s="467"/>
      <c r="D10" s="469"/>
      <c r="E10" s="469"/>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row>
    <row r="11" spans="1:38" ht="30" customHeight="1">
      <c r="A11" s="466"/>
      <c r="B11" s="235" t="s">
        <v>67</v>
      </c>
      <c r="C11" s="467"/>
      <c r="D11" s="469"/>
      <c r="E11" s="469"/>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row>
    <row r="12" spans="1:38" ht="30" customHeight="1">
      <c r="A12" s="466"/>
      <c r="B12" s="235" t="s">
        <v>68</v>
      </c>
      <c r="C12" s="467"/>
      <c r="D12" s="469"/>
      <c r="E12" s="469"/>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row>
    <row r="13" spans="1:38" ht="27.6">
      <c r="A13" s="236">
        <v>2</v>
      </c>
      <c r="B13" s="237" t="s">
        <v>69</v>
      </c>
      <c r="C13" s="238" t="s">
        <v>75</v>
      </c>
      <c r="D13" s="469"/>
      <c r="E13" s="469"/>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row>
    <row r="14" spans="1:38" ht="55.2">
      <c r="A14" s="236">
        <v>3</v>
      </c>
      <c r="B14" s="237" t="s">
        <v>70</v>
      </c>
      <c r="C14" s="238" t="s">
        <v>76</v>
      </c>
      <c r="D14" s="469"/>
      <c r="E14" s="469"/>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row>
    <row r="15" spans="1:38" ht="55.2">
      <c r="A15" s="236">
        <v>4</v>
      </c>
      <c r="B15" s="237" t="s">
        <v>71</v>
      </c>
      <c r="C15" s="238" t="s">
        <v>77</v>
      </c>
      <c r="D15" s="469"/>
      <c r="E15" s="469"/>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row>
    <row r="16" spans="1:38" ht="41.4">
      <c r="A16" s="236">
        <v>5</v>
      </c>
      <c r="B16" s="237" t="s">
        <v>72</v>
      </c>
      <c r="C16" s="238" t="s">
        <v>297</v>
      </c>
      <c r="D16" s="469"/>
      <c r="E16" s="469"/>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row>
    <row r="17" spans="1:38" ht="27.6">
      <c r="A17" s="236">
        <v>6</v>
      </c>
      <c r="B17" s="237" t="s">
        <v>73</v>
      </c>
      <c r="C17" s="238" t="s">
        <v>78</v>
      </c>
      <c r="D17" s="469"/>
      <c r="E17" s="469"/>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row>
    <row r="18" spans="1:38" ht="27.6">
      <c r="A18" s="236">
        <v>7</v>
      </c>
      <c r="B18" s="237" t="s">
        <v>74</v>
      </c>
      <c r="C18" s="238" t="s">
        <v>79</v>
      </c>
      <c r="D18" s="470"/>
      <c r="E18" s="470"/>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row>
    <row r="19" spans="1:38" ht="29.25" customHeight="1">
      <c r="A19" s="231"/>
      <c r="B19" s="231" t="s">
        <v>81</v>
      </c>
      <c r="C19" s="231"/>
      <c r="D19" s="239" t="s">
        <v>299</v>
      </c>
      <c r="E19" s="239" t="s">
        <v>300</v>
      </c>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row>
    <row r="20" spans="1:38" ht="13.8">
      <c r="A20" s="232"/>
      <c r="B20" s="232"/>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row>
    <row r="21" spans="1:38" ht="13.8">
      <c r="A21" s="232"/>
      <c r="B21" s="232"/>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row>
    <row r="22" spans="1:38" ht="13.8">
      <c r="A22" s="232"/>
      <c r="B22" s="232"/>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row>
    <row r="23" spans="1:38" ht="13.8">
      <c r="A23" s="232"/>
      <c r="B23" s="232"/>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row>
    <row r="24" spans="1:38" ht="13.8">
      <c r="A24" s="232"/>
      <c r="B24" s="232"/>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row>
    <row r="25" spans="1:38" ht="13.8">
      <c r="A25" s="232"/>
      <c r="B25" s="232"/>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row>
    <row r="26" spans="1:38" ht="13.8">
      <c r="A26" s="232"/>
      <c r="B26" s="232"/>
      <c r="C26" s="232"/>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row>
    <row r="27" spans="1:38" ht="13.8">
      <c r="A27" s="232"/>
      <c r="B27" s="232"/>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row>
    <row r="28" spans="1:38" ht="13.8">
      <c r="A28" s="232"/>
      <c r="B28" s="23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row>
    <row r="29" spans="1:38" ht="13.8">
      <c r="A29" s="232"/>
      <c r="B29" s="232"/>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row>
    <row r="30" spans="1:38" ht="13.8">
      <c r="A30" s="232"/>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row>
    <row r="31" spans="1:38" ht="13.8">
      <c r="A31" s="232"/>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row>
    <row r="32" spans="1:38" ht="13.8">
      <c r="A32" s="232"/>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row>
    <row r="33" spans="1:38" ht="13.8">
      <c r="A33" s="232"/>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row>
    <row r="34" spans="1:38" ht="13.8">
      <c r="A34" s="232"/>
      <c r="B34" s="232"/>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row>
    <row r="35" spans="1:38" ht="13.8">
      <c r="A35" s="232"/>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row>
    <row r="36" spans="1:38" ht="13.8">
      <c r="A36" s="232"/>
      <c r="B36" s="232"/>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row>
    <row r="37" spans="1:38" ht="13.8">
      <c r="A37" s="232"/>
      <c r="B37" s="232"/>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row>
    <row r="38" spans="1:38" ht="13.8">
      <c r="A38" s="232"/>
      <c r="B38" s="232"/>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row>
    <row r="39" spans="1:38" ht="13.8">
      <c r="A39" s="232"/>
      <c r="B39" s="232"/>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row>
    <row r="40" spans="1:38" ht="13.8">
      <c r="A40" s="232"/>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row>
    <row r="41" spans="1:38" ht="13.8">
      <c r="A41" s="232"/>
      <c r="B41" s="232"/>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row>
    <row r="42" spans="1:38" ht="13.8">
      <c r="A42" s="232"/>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row>
    <row r="43" spans="1:38" ht="13.8">
      <c r="A43" s="232"/>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row>
    <row r="44" spans="1:38" ht="13.8">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row>
    <row r="45" spans="1:38" ht="13.8">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row>
    <row r="46" spans="1:38" ht="13.8">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row>
    <row r="47" spans="1:38" ht="13.8">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row>
    <row r="48" spans="1:38" ht="13.8">
      <c r="A48" s="232"/>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row>
    <row r="49" spans="1:38" ht="13.8">
      <c r="A49" s="232"/>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row>
    <row r="50" spans="1:38" ht="13.8">
      <c r="A50" s="232"/>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row>
    <row r="51" spans="1:38" ht="13.8">
      <c r="A51" s="232"/>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row>
    <row r="52" spans="1:38" ht="13.8">
      <c r="A52" s="232"/>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row>
    <row r="53" spans="1:38" ht="13.8">
      <c r="A53" s="232"/>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row>
    <row r="54" spans="1:38" ht="13.8">
      <c r="A54" s="232"/>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c r="AL54" s="232"/>
    </row>
    <row r="55" spans="1:38" ht="13.8">
      <c r="A55" s="232"/>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2"/>
    </row>
    <row r="56" spans="1:38" ht="13.8">
      <c r="A56" s="232"/>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row>
    <row r="57" spans="1:38" ht="13.8">
      <c r="A57" s="232"/>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row>
    <row r="58" spans="1:38" ht="13.8">
      <c r="A58" s="232"/>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row>
    <row r="59" spans="1:38" ht="13.8">
      <c r="A59" s="232"/>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row>
    <row r="60" spans="1:38" ht="13.8">
      <c r="A60" s="232"/>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c r="AL60" s="232"/>
    </row>
    <row r="61" spans="1:38" ht="13.8">
      <c r="A61" s="232"/>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row>
    <row r="62" spans="1:38" ht="13.8">
      <c r="A62" s="232"/>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row>
    <row r="63" spans="1:38" ht="13.8">
      <c r="A63" s="232"/>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row>
    <row r="64" spans="1:38" ht="13.8">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row>
    <row r="65" spans="1:38" ht="13.8">
      <c r="A65" s="232"/>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row>
    <row r="66" spans="1:38" ht="13.8">
      <c r="A66" s="232"/>
      <c r="B66" s="232"/>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row>
    <row r="67" spans="1:38" ht="13.8">
      <c r="A67" s="232"/>
      <c r="B67" s="232"/>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row>
    <row r="68" spans="1:38" ht="13.8">
      <c r="A68" s="232"/>
      <c r="B68" s="232"/>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row>
    <row r="69" spans="1:38" ht="13.8">
      <c r="A69" s="232"/>
      <c r="B69" s="232"/>
      <c r="C69" s="232"/>
      <c r="D69" s="232"/>
      <c r="E69" s="232"/>
      <c r="F69" s="232"/>
      <c r="G69" s="232"/>
      <c r="H69" s="232"/>
      <c r="I69" s="232"/>
      <c r="J69" s="232"/>
      <c r="K69" s="232"/>
      <c r="L69" s="232"/>
      <c r="M69" s="232"/>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232"/>
      <c r="AL69" s="232"/>
    </row>
    <row r="70" spans="1:38" ht="13.8">
      <c r="A70" s="232"/>
      <c r="B70" s="232"/>
      <c r="C70" s="232"/>
      <c r="D70" s="232"/>
      <c r="E70" s="232"/>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row>
    <row r="71" spans="1:38" ht="13.8">
      <c r="A71" s="232"/>
      <c r="B71" s="232"/>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32"/>
      <c r="AK71" s="232"/>
      <c r="AL71" s="232"/>
    </row>
    <row r="72" spans="1:38" ht="13.8">
      <c r="A72" s="232"/>
      <c r="B72" s="232"/>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32"/>
      <c r="AK72" s="232"/>
      <c r="AL72" s="232"/>
    </row>
    <row r="73" spans="1:38" ht="13.8">
      <c r="A73" s="232"/>
      <c r="B73" s="232"/>
      <c r="C73" s="232"/>
      <c r="D73" s="232"/>
      <c r="E73" s="232"/>
      <c r="F73" s="232"/>
      <c r="G73" s="232"/>
      <c r="H73" s="232"/>
      <c r="I73" s="232"/>
      <c r="J73" s="232"/>
      <c r="K73" s="232"/>
      <c r="L73" s="232"/>
      <c r="M73" s="232"/>
      <c r="N73" s="232"/>
      <c r="O73" s="232"/>
      <c r="P73" s="232"/>
      <c r="Q73" s="232"/>
      <c r="R73" s="232"/>
      <c r="S73" s="232"/>
      <c r="T73" s="232"/>
      <c r="U73" s="232"/>
      <c r="V73" s="232"/>
      <c r="W73" s="232"/>
      <c r="X73" s="232"/>
      <c r="Y73" s="232"/>
      <c r="Z73" s="232"/>
      <c r="AA73" s="232"/>
      <c r="AB73" s="232"/>
      <c r="AC73" s="232"/>
      <c r="AD73" s="232"/>
      <c r="AE73" s="232"/>
      <c r="AF73" s="232"/>
      <c r="AG73" s="232"/>
      <c r="AH73" s="232"/>
      <c r="AI73" s="232"/>
      <c r="AJ73" s="232"/>
      <c r="AK73" s="232"/>
      <c r="AL73" s="232"/>
    </row>
    <row r="74" spans="1:38" ht="13.8">
      <c r="A74" s="232"/>
      <c r="B74" s="232"/>
      <c r="C74" s="232"/>
      <c r="D74" s="232"/>
      <c r="E74" s="232"/>
      <c r="F74" s="232"/>
      <c r="G74" s="232"/>
      <c r="H74" s="232"/>
      <c r="I74" s="232"/>
      <c r="J74" s="232"/>
      <c r="K74" s="232"/>
      <c r="L74" s="232"/>
      <c r="M74" s="232"/>
      <c r="N74" s="232"/>
      <c r="O74" s="232"/>
      <c r="P74" s="232"/>
      <c r="Q74" s="232"/>
      <c r="R74" s="232"/>
      <c r="S74" s="232"/>
      <c r="T74" s="232"/>
      <c r="U74" s="232"/>
      <c r="V74" s="232"/>
      <c r="W74" s="232"/>
      <c r="X74" s="232"/>
      <c r="Y74" s="232"/>
      <c r="Z74" s="232"/>
      <c r="AA74" s="232"/>
      <c r="AB74" s="232"/>
      <c r="AC74" s="232"/>
      <c r="AD74" s="232"/>
      <c r="AE74" s="232"/>
      <c r="AF74" s="232"/>
      <c r="AG74" s="232"/>
      <c r="AH74" s="232"/>
      <c r="AI74" s="232"/>
      <c r="AJ74" s="232"/>
      <c r="AK74" s="232"/>
      <c r="AL74" s="232"/>
    </row>
    <row r="75" spans="1:38" ht="13.8">
      <c r="A75" s="232"/>
      <c r="B75" s="232"/>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c r="AJ75" s="232"/>
      <c r="AK75" s="232"/>
      <c r="AL75" s="232"/>
    </row>
    <row r="76" spans="1:38" ht="13.8">
      <c r="A76" s="232"/>
      <c r="B76" s="232"/>
      <c r="C76" s="232"/>
      <c r="D76" s="232"/>
      <c r="E76" s="232"/>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2"/>
      <c r="AE76" s="232"/>
      <c r="AF76" s="232"/>
      <c r="AG76" s="232"/>
      <c r="AH76" s="232"/>
      <c r="AI76" s="232"/>
      <c r="AJ76" s="232"/>
      <c r="AK76" s="232"/>
      <c r="AL76" s="232"/>
    </row>
    <row r="77" spans="1:38" ht="13.8">
      <c r="A77" s="232"/>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row>
    <row r="78" spans="1:38" ht="13.8">
      <c r="A78" s="232"/>
      <c r="B78" s="232"/>
      <c r="C78" s="232"/>
      <c r="D78" s="23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row>
    <row r="79" spans="1:38" ht="13.8">
      <c r="A79" s="232"/>
      <c r="B79" s="232"/>
      <c r="C79" s="232"/>
      <c r="D79" s="232"/>
      <c r="E79" s="232"/>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c r="AG79" s="232"/>
      <c r="AH79" s="232"/>
      <c r="AI79" s="232"/>
      <c r="AJ79" s="232"/>
      <c r="AK79" s="232"/>
      <c r="AL79" s="232"/>
    </row>
    <row r="80" spans="1:38" ht="13.8">
      <c r="A80" s="232"/>
      <c r="B80" s="232"/>
      <c r="C80" s="232"/>
      <c r="D80" s="232"/>
      <c r="E80" s="232"/>
      <c r="F80" s="232"/>
      <c r="G80" s="232"/>
      <c r="H80" s="232"/>
      <c r="I80" s="232"/>
      <c r="J80" s="232"/>
      <c r="K80" s="232"/>
      <c r="L80" s="232"/>
      <c r="M80" s="232"/>
      <c r="N80" s="232"/>
      <c r="O80" s="232"/>
      <c r="P80" s="232"/>
      <c r="Q80" s="232"/>
      <c r="R80" s="232"/>
      <c r="S80" s="232"/>
      <c r="T80" s="232"/>
      <c r="U80" s="232"/>
      <c r="V80" s="232"/>
      <c r="W80" s="232"/>
      <c r="X80" s="232"/>
      <c r="Y80" s="232"/>
      <c r="Z80" s="232"/>
      <c r="AA80" s="232"/>
      <c r="AB80" s="232"/>
      <c r="AC80" s="232"/>
      <c r="AD80" s="232"/>
      <c r="AE80" s="232"/>
      <c r="AF80" s="232"/>
      <c r="AG80" s="232"/>
      <c r="AH80" s="232"/>
      <c r="AI80" s="232"/>
      <c r="AJ80" s="232"/>
      <c r="AK80" s="232"/>
      <c r="AL80" s="232"/>
    </row>
    <row r="81" spans="1:38" ht="13.8">
      <c r="A81" s="232"/>
      <c r="B81" s="232"/>
      <c r="C81" s="232"/>
      <c r="D81" s="232"/>
      <c r="E81" s="232"/>
      <c r="F81" s="232"/>
      <c r="G81" s="232"/>
      <c r="H81" s="232"/>
      <c r="I81" s="232"/>
      <c r="J81" s="232"/>
      <c r="K81" s="232"/>
      <c r="L81" s="232"/>
      <c r="M81" s="232"/>
      <c r="N81" s="232"/>
      <c r="O81" s="232"/>
      <c r="P81" s="232"/>
      <c r="Q81" s="232"/>
      <c r="R81" s="232"/>
      <c r="S81" s="232"/>
      <c r="T81" s="232"/>
      <c r="U81" s="232"/>
      <c r="V81" s="232"/>
      <c r="W81" s="232"/>
      <c r="X81" s="232"/>
      <c r="Y81" s="232"/>
      <c r="Z81" s="232"/>
      <c r="AA81" s="232"/>
      <c r="AB81" s="232"/>
      <c r="AC81" s="232"/>
      <c r="AD81" s="232"/>
      <c r="AE81" s="232"/>
      <c r="AF81" s="232"/>
      <c r="AG81" s="232"/>
      <c r="AH81" s="232"/>
      <c r="AI81" s="232"/>
      <c r="AJ81" s="232"/>
      <c r="AK81" s="232"/>
      <c r="AL81" s="232"/>
    </row>
    <row r="82" spans="1:38" ht="13.8">
      <c r="A82" s="232"/>
      <c r="B82" s="232"/>
      <c r="C82" s="232"/>
      <c r="D82" s="232"/>
      <c r="E82" s="232"/>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2"/>
      <c r="AG82" s="232"/>
      <c r="AH82" s="232"/>
      <c r="AI82" s="232"/>
      <c r="AJ82" s="232"/>
      <c r="AK82" s="232"/>
      <c r="AL82" s="232"/>
    </row>
    <row r="83" spans="1:38" ht="13.8">
      <c r="A83" s="232"/>
      <c r="B83" s="232"/>
      <c r="C83" s="232"/>
      <c r="D83" s="232"/>
      <c r="E83" s="232"/>
      <c r="F83" s="232"/>
      <c r="G83" s="232"/>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32"/>
      <c r="AH83" s="232"/>
      <c r="AI83" s="232"/>
      <c r="AJ83" s="232"/>
      <c r="AK83" s="232"/>
      <c r="AL83" s="232"/>
    </row>
    <row r="84" spans="1:38" ht="13.8">
      <c r="A84" s="232"/>
      <c r="B84" s="232"/>
      <c r="C84" s="232"/>
      <c r="D84" s="232"/>
      <c r="E84" s="232"/>
      <c r="F84" s="232"/>
      <c r="G84" s="232"/>
      <c r="H84" s="232"/>
      <c r="I84" s="232"/>
      <c r="J84" s="232"/>
      <c r="K84" s="232"/>
      <c r="L84" s="232"/>
      <c r="M84" s="232"/>
      <c r="N84" s="232"/>
      <c r="O84" s="232"/>
      <c r="P84" s="232"/>
      <c r="Q84" s="232"/>
      <c r="R84" s="232"/>
      <c r="S84" s="232"/>
      <c r="T84" s="232"/>
      <c r="U84" s="232"/>
      <c r="V84" s="232"/>
      <c r="W84" s="232"/>
      <c r="X84" s="232"/>
      <c r="Y84" s="232"/>
      <c r="Z84" s="232"/>
      <c r="AA84" s="232"/>
      <c r="AB84" s="232"/>
      <c r="AC84" s="232"/>
      <c r="AD84" s="232"/>
      <c r="AE84" s="232"/>
      <c r="AF84" s="232"/>
      <c r="AG84" s="232"/>
      <c r="AH84" s="232"/>
      <c r="AI84" s="232"/>
      <c r="AJ84" s="232"/>
      <c r="AK84" s="232"/>
      <c r="AL84" s="232"/>
    </row>
    <row r="85" spans="1:38" ht="13.8">
      <c r="A85" s="232"/>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row>
    <row r="86" spans="1:38" ht="13.8">
      <c r="A86" s="232"/>
      <c r="B86" s="232"/>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row>
    <row r="87" spans="1:38" ht="13.8">
      <c r="A87" s="232"/>
      <c r="B87" s="232"/>
      <c r="C87" s="232"/>
      <c r="D87" s="232"/>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32"/>
      <c r="AK87" s="232"/>
      <c r="AL87" s="232"/>
    </row>
    <row r="88" spans="1:38" ht="13.8">
      <c r="A88" s="232"/>
      <c r="B88" s="232"/>
      <c r="C88" s="232"/>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row>
    <row r="89" spans="1:38" ht="13.8">
      <c r="A89" s="232"/>
      <c r="B89" s="232"/>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2"/>
      <c r="AK89" s="232"/>
      <c r="AL89" s="232"/>
    </row>
    <row r="90" spans="1:38" ht="13.8">
      <c r="A90" s="232"/>
      <c r="B90" s="232"/>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2"/>
      <c r="AH90" s="232"/>
      <c r="AI90" s="232"/>
      <c r="AJ90" s="232"/>
      <c r="AK90" s="232"/>
      <c r="AL90" s="232"/>
    </row>
    <row r="91" spans="1:38" ht="13.8">
      <c r="A91" s="232"/>
      <c r="B91" s="232"/>
      <c r="C91" s="232"/>
      <c r="D91" s="232"/>
      <c r="E91" s="232"/>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32"/>
      <c r="AD91" s="232"/>
      <c r="AE91" s="232"/>
      <c r="AF91" s="232"/>
      <c r="AG91" s="232"/>
      <c r="AH91" s="232"/>
      <c r="AI91" s="232"/>
      <c r="AJ91" s="232"/>
      <c r="AK91" s="232"/>
      <c r="AL91" s="232"/>
    </row>
    <row r="92" spans="1:38" ht="13.8">
      <c r="A92" s="232"/>
      <c r="B92" s="232"/>
      <c r="C92" s="232"/>
      <c r="D92" s="232"/>
      <c r="E92" s="232"/>
      <c r="F92" s="232"/>
      <c r="G92" s="232"/>
      <c r="H92" s="232"/>
      <c r="I92" s="232"/>
      <c r="J92" s="232"/>
      <c r="K92" s="232"/>
      <c r="L92" s="232"/>
      <c r="M92" s="232"/>
      <c r="N92" s="232"/>
      <c r="O92" s="232"/>
      <c r="P92" s="232"/>
      <c r="Q92" s="232"/>
      <c r="R92" s="232"/>
      <c r="S92" s="232"/>
      <c r="T92" s="232"/>
      <c r="U92" s="232"/>
      <c r="V92" s="232"/>
      <c r="W92" s="232"/>
      <c r="X92" s="232"/>
      <c r="Y92" s="232"/>
      <c r="Z92" s="232"/>
      <c r="AA92" s="232"/>
      <c r="AB92" s="232"/>
      <c r="AC92" s="232"/>
      <c r="AD92" s="232"/>
      <c r="AE92" s="232"/>
      <c r="AF92" s="232"/>
      <c r="AG92" s="232"/>
      <c r="AH92" s="232"/>
      <c r="AI92" s="232"/>
      <c r="AJ92" s="232"/>
      <c r="AK92" s="232"/>
      <c r="AL92" s="232"/>
    </row>
    <row r="93" spans="1:38" ht="13.8">
      <c r="A93" s="232"/>
      <c r="B93" s="232"/>
      <c r="C93" s="232"/>
      <c r="D93" s="232"/>
      <c r="E93" s="232"/>
      <c r="F93" s="232"/>
      <c r="G93" s="232"/>
      <c r="H93" s="232"/>
      <c r="I93" s="232"/>
      <c r="J93" s="232"/>
      <c r="K93" s="232"/>
      <c r="L93" s="232"/>
      <c r="M93" s="232"/>
      <c r="N93" s="232"/>
      <c r="O93" s="232"/>
      <c r="P93" s="232"/>
      <c r="Q93" s="232"/>
      <c r="R93" s="232"/>
      <c r="S93" s="232"/>
      <c r="T93" s="232"/>
      <c r="U93" s="232"/>
      <c r="V93" s="232"/>
      <c r="W93" s="232"/>
      <c r="X93" s="232"/>
      <c r="Y93" s="232"/>
      <c r="Z93" s="232"/>
      <c r="AA93" s="232"/>
      <c r="AB93" s="232"/>
      <c r="AC93" s="232"/>
      <c r="AD93" s="232"/>
      <c r="AE93" s="232"/>
      <c r="AF93" s="232"/>
      <c r="AG93" s="232"/>
      <c r="AH93" s="232"/>
      <c r="AI93" s="232"/>
      <c r="AJ93" s="232"/>
      <c r="AK93" s="232"/>
      <c r="AL93" s="232"/>
    </row>
    <row r="94" spans="1:38" ht="13.8">
      <c r="A94" s="232"/>
      <c r="B94" s="232"/>
      <c r="C94" s="232"/>
      <c r="D94" s="232"/>
      <c r="E94" s="232"/>
      <c r="F94" s="232"/>
      <c r="G94" s="232"/>
      <c r="H94" s="232"/>
      <c r="I94" s="232"/>
      <c r="J94" s="232"/>
      <c r="K94" s="232"/>
      <c r="L94" s="232"/>
      <c r="M94" s="232"/>
      <c r="N94" s="232"/>
      <c r="O94" s="232"/>
      <c r="P94" s="232"/>
      <c r="Q94" s="232"/>
      <c r="R94" s="232"/>
      <c r="S94" s="232"/>
      <c r="T94" s="232"/>
      <c r="U94" s="232"/>
      <c r="V94" s="232"/>
      <c r="W94" s="232"/>
      <c r="X94" s="232"/>
      <c r="Y94" s="232"/>
      <c r="Z94" s="232"/>
      <c r="AA94" s="232"/>
      <c r="AB94" s="232"/>
      <c r="AC94" s="232"/>
      <c r="AD94" s="232"/>
      <c r="AE94" s="232"/>
      <c r="AF94" s="232"/>
      <c r="AG94" s="232"/>
      <c r="AH94" s="232"/>
      <c r="AI94" s="232"/>
      <c r="AJ94" s="232"/>
      <c r="AK94" s="232"/>
      <c r="AL94" s="232"/>
    </row>
    <row r="95" spans="1:38" ht="13.8">
      <c r="A95" s="232"/>
      <c r="B95" s="232"/>
      <c r="C95" s="232"/>
      <c r="D95" s="232"/>
      <c r="E95" s="232"/>
      <c r="F95" s="232"/>
      <c r="G95" s="232"/>
      <c r="H95" s="232"/>
      <c r="I95" s="232"/>
      <c r="J95" s="232"/>
      <c r="K95" s="232"/>
      <c r="L95" s="232"/>
      <c r="M95" s="232"/>
      <c r="N95" s="232"/>
      <c r="O95" s="232"/>
      <c r="P95" s="232"/>
      <c r="Q95" s="232"/>
      <c r="R95" s="232"/>
      <c r="S95" s="232"/>
      <c r="T95" s="232"/>
      <c r="U95" s="232"/>
      <c r="V95" s="232"/>
      <c r="W95" s="232"/>
      <c r="X95" s="232"/>
      <c r="Y95" s="232"/>
      <c r="Z95" s="232"/>
      <c r="AA95" s="232"/>
      <c r="AB95" s="232"/>
      <c r="AC95" s="232"/>
      <c r="AD95" s="232"/>
      <c r="AE95" s="232"/>
      <c r="AF95" s="232"/>
      <c r="AG95" s="232"/>
      <c r="AH95" s="232"/>
      <c r="AI95" s="232"/>
      <c r="AJ95" s="232"/>
      <c r="AK95" s="232"/>
      <c r="AL95" s="232"/>
    </row>
    <row r="96" spans="1:38" ht="13.8">
      <c r="A96" s="232"/>
      <c r="B96" s="232"/>
      <c r="C96" s="232"/>
      <c r="D96" s="232"/>
      <c r="E96" s="232"/>
      <c r="F96" s="232"/>
      <c r="G96" s="232"/>
      <c r="H96" s="232"/>
      <c r="I96" s="232"/>
      <c r="J96" s="232"/>
      <c r="K96" s="232"/>
      <c r="L96" s="232"/>
      <c r="M96" s="232"/>
      <c r="N96" s="232"/>
      <c r="O96" s="232"/>
      <c r="P96" s="232"/>
      <c r="Q96" s="232"/>
      <c r="R96" s="232"/>
      <c r="S96" s="232"/>
      <c r="T96" s="232"/>
      <c r="U96" s="232"/>
      <c r="V96" s="232"/>
      <c r="W96" s="232"/>
      <c r="X96" s="232"/>
      <c r="Y96" s="232"/>
      <c r="Z96" s="232"/>
      <c r="AA96" s="232"/>
      <c r="AB96" s="232"/>
      <c r="AC96" s="232"/>
      <c r="AD96" s="232"/>
      <c r="AE96" s="232"/>
      <c r="AF96" s="232"/>
      <c r="AG96" s="232"/>
      <c r="AH96" s="232"/>
      <c r="AI96" s="232"/>
      <c r="AJ96" s="232"/>
      <c r="AK96" s="232"/>
      <c r="AL96" s="232"/>
    </row>
    <row r="97" spans="1:38" ht="13.8">
      <c r="A97" s="232"/>
      <c r="B97" s="232"/>
      <c r="C97" s="232"/>
      <c r="D97" s="232"/>
      <c r="E97" s="232"/>
      <c r="F97" s="232"/>
      <c r="G97" s="232"/>
      <c r="H97" s="232"/>
      <c r="I97" s="232"/>
      <c r="J97" s="232"/>
      <c r="K97" s="232"/>
      <c r="L97" s="232"/>
      <c r="M97" s="232"/>
      <c r="N97" s="232"/>
      <c r="O97" s="232"/>
      <c r="P97" s="232"/>
      <c r="Q97" s="232"/>
      <c r="R97" s="232"/>
      <c r="S97" s="232"/>
      <c r="T97" s="232"/>
      <c r="U97" s="232"/>
      <c r="V97" s="232"/>
      <c r="W97" s="232"/>
      <c r="X97" s="232"/>
      <c r="Y97" s="232"/>
      <c r="Z97" s="232"/>
      <c r="AA97" s="232"/>
      <c r="AB97" s="232"/>
      <c r="AC97" s="232"/>
      <c r="AD97" s="232"/>
      <c r="AE97" s="232"/>
      <c r="AF97" s="232"/>
      <c r="AG97" s="232"/>
      <c r="AH97" s="232"/>
      <c r="AI97" s="232"/>
      <c r="AJ97" s="232"/>
      <c r="AK97" s="232"/>
      <c r="AL97" s="232"/>
    </row>
    <row r="98" spans="1:38" ht="13.8">
      <c r="A98" s="232"/>
      <c r="B98" s="232"/>
      <c r="C98" s="232"/>
      <c r="D98" s="232"/>
      <c r="E98" s="232"/>
      <c r="F98" s="232"/>
      <c r="G98" s="232"/>
      <c r="H98" s="232"/>
      <c r="I98" s="232"/>
      <c r="J98" s="232"/>
      <c r="K98" s="232"/>
      <c r="L98" s="232"/>
      <c r="M98" s="232"/>
      <c r="N98" s="232"/>
      <c r="O98" s="232"/>
      <c r="P98" s="232"/>
      <c r="Q98" s="232"/>
      <c r="R98" s="232"/>
      <c r="S98" s="232"/>
      <c r="T98" s="232"/>
      <c r="U98" s="232"/>
      <c r="V98" s="232"/>
      <c r="W98" s="232"/>
      <c r="X98" s="232"/>
      <c r="Y98" s="232"/>
      <c r="Z98" s="232"/>
      <c r="AA98" s="232"/>
      <c r="AB98" s="232"/>
      <c r="AC98" s="232"/>
      <c r="AD98" s="232"/>
      <c r="AE98" s="232"/>
      <c r="AF98" s="232"/>
      <c r="AG98" s="232"/>
      <c r="AH98" s="232"/>
      <c r="AI98" s="232"/>
      <c r="AJ98" s="232"/>
      <c r="AK98" s="232"/>
      <c r="AL98" s="232"/>
    </row>
    <row r="99" spans="1:38" ht="13.8">
      <c r="A99" s="232"/>
      <c r="B99" s="232"/>
      <c r="C99" s="232"/>
      <c r="D99" s="232"/>
      <c r="E99" s="232"/>
      <c r="F99" s="232"/>
      <c r="G99" s="232"/>
      <c r="H99" s="232"/>
      <c r="I99" s="232"/>
      <c r="J99" s="232"/>
      <c r="K99" s="232"/>
      <c r="L99" s="232"/>
      <c r="M99" s="232"/>
      <c r="N99" s="232"/>
      <c r="O99" s="232"/>
      <c r="P99" s="232"/>
      <c r="Q99" s="232"/>
      <c r="R99" s="232"/>
      <c r="S99" s="232"/>
      <c r="T99" s="232"/>
      <c r="U99" s="232"/>
      <c r="V99" s="232"/>
      <c r="W99" s="232"/>
      <c r="X99" s="232"/>
      <c r="Y99" s="232"/>
      <c r="Z99" s="232"/>
      <c r="AA99" s="232"/>
      <c r="AB99" s="232"/>
      <c r="AC99" s="232"/>
      <c r="AD99" s="232"/>
      <c r="AE99" s="232"/>
      <c r="AF99" s="232"/>
      <c r="AG99" s="232"/>
      <c r="AH99" s="232"/>
      <c r="AI99" s="232"/>
      <c r="AJ99" s="232"/>
      <c r="AK99" s="232"/>
      <c r="AL99" s="232"/>
    </row>
    <row r="100" spans="1:38" ht="13.8">
      <c r="A100" s="232"/>
      <c r="B100" s="232"/>
      <c r="C100" s="232"/>
      <c r="D100" s="232"/>
      <c r="E100" s="232"/>
      <c r="F100" s="232"/>
      <c r="G100" s="232"/>
      <c r="H100" s="232"/>
      <c r="I100" s="232"/>
      <c r="J100" s="232"/>
      <c r="K100" s="232"/>
      <c r="L100" s="232"/>
      <c r="M100" s="232"/>
      <c r="N100" s="232"/>
      <c r="O100" s="232"/>
      <c r="P100" s="232"/>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row>
    <row r="101" spans="1:38" ht="13.8">
      <c r="A101" s="232"/>
      <c r="B101" s="232"/>
      <c r="C101" s="232"/>
      <c r="D101" s="232"/>
      <c r="E101" s="232"/>
      <c r="F101" s="232"/>
      <c r="G101" s="232"/>
      <c r="H101" s="232"/>
      <c r="I101" s="232"/>
      <c r="J101" s="232"/>
      <c r="K101" s="232"/>
      <c r="L101" s="232"/>
      <c r="M101" s="232"/>
      <c r="N101" s="232"/>
      <c r="O101" s="232"/>
      <c r="P101" s="232"/>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row>
    <row r="102" spans="1:38" ht="13.8">
      <c r="A102" s="232"/>
      <c r="B102" s="232"/>
      <c r="C102" s="232"/>
      <c r="D102" s="232"/>
      <c r="E102" s="232"/>
      <c r="F102" s="232"/>
      <c r="G102" s="232"/>
      <c r="H102" s="232"/>
      <c r="I102" s="232"/>
      <c r="J102" s="232"/>
      <c r="K102" s="232"/>
      <c r="L102" s="232"/>
      <c r="M102" s="232"/>
      <c r="N102" s="232"/>
      <c r="O102" s="232"/>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row>
    <row r="103" spans="1:38" ht="13.8">
      <c r="A103" s="232"/>
      <c r="B103" s="232"/>
      <c r="C103" s="232"/>
      <c r="D103" s="232"/>
      <c r="E103" s="232"/>
      <c r="F103" s="232"/>
      <c r="G103" s="232"/>
      <c r="H103" s="232"/>
      <c r="I103" s="232"/>
      <c r="J103" s="232"/>
      <c r="K103" s="232"/>
      <c r="L103" s="232"/>
      <c r="M103" s="232"/>
      <c r="N103" s="232"/>
      <c r="O103" s="232"/>
      <c r="P103" s="232"/>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row>
    <row r="104" spans="1:38" ht="13.8">
      <c r="A104" s="232"/>
      <c r="B104" s="232"/>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row>
    <row r="105" spans="1:38" ht="13.8">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row>
    <row r="106" spans="1:38" ht="13.8">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row>
    <row r="107" spans="1:38" ht="13.8">
      <c r="A107" s="232"/>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row>
    <row r="108" spans="1:38" ht="13.8">
      <c r="A108" s="232"/>
      <c r="B108" s="232"/>
      <c r="C108" s="232"/>
      <c r="D108" s="232"/>
      <c r="E108" s="232"/>
      <c r="F108" s="232"/>
      <c r="G108" s="232"/>
      <c r="H108" s="232"/>
      <c r="I108" s="232"/>
      <c r="J108" s="232"/>
      <c r="K108" s="232"/>
      <c r="L108" s="232"/>
      <c r="M108" s="232"/>
      <c r="N108" s="232"/>
      <c r="O108" s="232"/>
      <c r="P108" s="232"/>
      <c r="Q108" s="232"/>
      <c r="R108" s="232"/>
      <c r="S108" s="232"/>
      <c r="T108" s="232"/>
      <c r="U108" s="232"/>
      <c r="V108" s="232"/>
      <c r="W108" s="232"/>
      <c r="X108" s="232"/>
      <c r="Y108" s="232"/>
      <c r="Z108" s="232"/>
      <c r="AA108" s="232"/>
      <c r="AB108" s="232"/>
      <c r="AC108" s="232"/>
      <c r="AD108" s="232"/>
      <c r="AE108" s="232"/>
      <c r="AF108" s="232"/>
      <c r="AG108" s="232"/>
      <c r="AH108" s="232"/>
      <c r="AI108" s="232"/>
      <c r="AJ108" s="232"/>
      <c r="AK108" s="232"/>
      <c r="AL108" s="232"/>
    </row>
    <row r="109" spans="1:38" ht="13.8">
      <c r="A109" s="232"/>
      <c r="B109" s="232"/>
      <c r="C109" s="232"/>
      <c r="D109" s="232"/>
      <c r="E109" s="232"/>
      <c r="F109" s="232"/>
      <c r="G109" s="232"/>
      <c r="H109" s="232"/>
      <c r="I109" s="232"/>
      <c r="J109" s="232"/>
      <c r="K109" s="232"/>
      <c r="L109" s="232"/>
      <c r="M109" s="232"/>
      <c r="N109" s="232"/>
      <c r="O109" s="232"/>
      <c r="P109" s="232"/>
      <c r="Q109" s="232"/>
      <c r="R109" s="232"/>
      <c r="S109" s="232"/>
      <c r="T109" s="232"/>
      <c r="U109" s="232"/>
      <c r="V109" s="232"/>
      <c r="W109" s="232"/>
      <c r="X109" s="232"/>
      <c r="Y109" s="232"/>
      <c r="Z109" s="232"/>
      <c r="AA109" s="232"/>
      <c r="AB109" s="232"/>
      <c r="AC109" s="232"/>
      <c r="AD109" s="232"/>
      <c r="AE109" s="232"/>
      <c r="AF109" s="232"/>
      <c r="AG109" s="232"/>
      <c r="AH109" s="232"/>
      <c r="AI109" s="232"/>
      <c r="AJ109" s="232"/>
      <c r="AK109" s="232"/>
      <c r="AL109" s="232"/>
    </row>
    <row r="110" spans="1:38" ht="13.8">
      <c r="A110" s="232"/>
      <c r="B110" s="232"/>
      <c r="C110" s="232"/>
      <c r="D110" s="232"/>
      <c r="E110" s="232"/>
      <c r="F110" s="232"/>
      <c r="G110" s="232"/>
      <c r="H110" s="232"/>
      <c r="I110" s="232"/>
      <c r="J110" s="232"/>
      <c r="K110" s="232"/>
      <c r="L110" s="232"/>
      <c r="M110" s="232"/>
      <c r="N110" s="232"/>
      <c r="O110" s="232"/>
      <c r="P110" s="232"/>
      <c r="Q110" s="232"/>
      <c r="R110" s="232"/>
      <c r="S110" s="232"/>
      <c r="T110" s="232"/>
      <c r="U110" s="232"/>
      <c r="V110" s="232"/>
      <c r="W110" s="232"/>
      <c r="X110" s="232"/>
      <c r="Y110" s="232"/>
      <c r="Z110" s="232"/>
      <c r="AA110" s="232"/>
      <c r="AB110" s="232"/>
      <c r="AC110" s="232"/>
      <c r="AD110" s="232"/>
      <c r="AE110" s="232"/>
      <c r="AF110" s="232"/>
      <c r="AG110" s="232"/>
      <c r="AH110" s="232"/>
      <c r="AI110" s="232"/>
      <c r="AJ110" s="232"/>
      <c r="AK110" s="232"/>
      <c r="AL110" s="232"/>
    </row>
    <row r="111" spans="1:38" ht="13.8">
      <c r="A111" s="232"/>
      <c r="B111" s="232"/>
      <c r="C111" s="232"/>
      <c r="D111" s="232"/>
      <c r="E111" s="232"/>
      <c r="F111" s="232"/>
      <c r="G111" s="232"/>
      <c r="H111" s="232"/>
      <c r="I111" s="232"/>
      <c r="J111" s="232"/>
      <c r="K111" s="232"/>
      <c r="L111" s="232"/>
      <c r="M111" s="232"/>
      <c r="N111" s="232"/>
      <c r="O111" s="232"/>
      <c r="P111" s="232"/>
      <c r="Q111" s="232"/>
      <c r="R111" s="232"/>
      <c r="S111" s="232"/>
      <c r="T111" s="232"/>
      <c r="U111" s="232"/>
      <c r="V111" s="232"/>
      <c r="W111" s="232"/>
      <c r="X111" s="232"/>
      <c r="Y111" s="232"/>
      <c r="Z111" s="232"/>
      <c r="AA111" s="232"/>
      <c r="AB111" s="232"/>
      <c r="AC111" s="232"/>
      <c r="AD111" s="232"/>
      <c r="AE111" s="232"/>
      <c r="AF111" s="232"/>
      <c r="AG111" s="232"/>
      <c r="AH111" s="232"/>
      <c r="AI111" s="232"/>
      <c r="AJ111" s="232"/>
      <c r="AK111" s="232"/>
      <c r="AL111" s="232"/>
    </row>
    <row r="112" spans="1:38" ht="13.8">
      <c r="A112" s="232"/>
      <c r="B112" s="232"/>
      <c r="C112" s="232"/>
      <c r="D112" s="232"/>
      <c r="E112" s="232"/>
      <c r="F112" s="232"/>
      <c r="G112" s="232"/>
      <c r="H112" s="232"/>
      <c r="I112" s="232"/>
      <c r="J112" s="232"/>
      <c r="K112" s="232"/>
      <c r="L112" s="232"/>
      <c r="M112" s="232"/>
      <c r="N112" s="232"/>
      <c r="O112" s="232"/>
      <c r="P112" s="232"/>
      <c r="Q112" s="232"/>
      <c r="R112" s="232"/>
      <c r="S112" s="232"/>
      <c r="T112" s="232"/>
      <c r="U112" s="232"/>
      <c r="V112" s="232"/>
      <c r="W112" s="232"/>
      <c r="X112" s="232"/>
      <c r="Y112" s="232"/>
      <c r="Z112" s="232"/>
      <c r="AA112" s="232"/>
      <c r="AB112" s="232"/>
      <c r="AC112" s="232"/>
      <c r="AD112" s="232"/>
      <c r="AE112" s="232"/>
      <c r="AF112" s="232"/>
      <c r="AG112" s="232"/>
      <c r="AH112" s="232"/>
      <c r="AI112" s="232"/>
      <c r="AJ112" s="232"/>
      <c r="AK112" s="232"/>
      <c r="AL112" s="232"/>
    </row>
    <row r="113" spans="1:38" ht="13.8">
      <c r="A113" s="232"/>
      <c r="B113" s="232"/>
      <c r="C113" s="232"/>
      <c r="D113" s="232"/>
      <c r="E113" s="232"/>
      <c r="F113" s="232"/>
      <c r="G113" s="232"/>
      <c r="H113" s="232"/>
      <c r="I113" s="232"/>
      <c r="J113" s="232"/>
      <c r="K113" s="232"/>
      <c r="L113" s="232"/>
      <c r="M113" s="232"/>
      <c r="N113" s="232"/>
      <c r="O113" s="232"/>
      <c r="P113" s="232"/>
      <c r="Q113" s="232"/>
      <c r="R113" s="232"/>
      <c r="S113" s="232"/>
      <c r="T113" s="232"/>
      <c r="U113" s="232"/>
      <c r="V113" s="232"/>
      <c r="W113" s="232"/>
      <c r="X113" s="232"/>
      <c r="Y113" s="232"/>
      <c r="Z113" s="232"/>
      <c r="AA113" s="232"/>
      <c r="AB113" s="232"/>
      <c r="AC113" s="232"/>
      <c r="AD113" s="232"/>
      <c r="AE113" s="232"/>
      <c r="AF113" s="232"/>
      <c r="AG113" s="232"/>
      <c r="AH113" s="232"/>
      <c r="AI113" s="232"/>
      <c r="AJ113" s="232"/>
      <c r="AK113" s="232"/>
      <c r="AL113" s="232"/>
    </row>
    <row r="114" spans="1:38" ht="13.8">
      <c r="A114" s="232"/>
      <c r="B114" s="232"/>
      <c r="C114" s="232"/>
      <c r="D114" s="232"/>
      <c r="E114" s="232"/>
      <c r="F114" s="232"/>
      <c r="G114" s="232"/>
      <c r="H114" s="232"/>
      <c r="I114" s="232"/>
      <c r="J114" s="232"/>
      <c r="K114" s="232"/>
      <c r="L114" s="232"/>
      <c r="M114" s="232"/>
      <c r="N114" s="232"/>
      <c r="O114" s="232"/>
      <c r="P114" s="232"/>
      <c r="Q114" s="232"/>
      <c r="R114" s="232"/>
      <c r="S114" s="232"/>
      <c r="T114" s="232"/>
      <c r="U114" s="232"/>
      <c r="V114" s="232"/>
      <c r="W114" s="232"/>
      <c r="X114" s="232"/>
      <c r="Y114" s="232"/>
      <c r="Z114" s="232"/>
      <c r="AA114" s="232"/>
      <c r="AB114" s="232"/>
      <c r="AC114" s="232"/>
      <c r="AD114" s="232"/>
      <c r="AE114" s="232"/>
      <c r="AF114" s="232"/>
      <c r="AG114" s="232"/>
      <c r="AH114" s="232"/>
      <c r="AI114" s="232"/>
      <c r="AJ114" s="232"/>
      <c r="AK114" s="232"/>
      <c r="AL114" s="232"/>
    </row>
    <row r="115" spans="1:38" ht="13.8">
      <c r="A115" s="232"/>
      <c r="B115" s="232"/>
      <c r="C115" s="232"/>
      <c r="D115" s="232"/>
      <c r="E115" s="232"/>
      <c r="F115" s="232"/>
      <c r="G115" s="232"/>
      <c r="H115" s="232"/>
      <c r="I115" s="232"/>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2"/>
      <c r="AF115" s="232"/>
      <c r="AG115" s="232"/>
      <c r="AH115" s="232"/>
      <c r="AI115" s="232"/>
      <c r="AJ115" s="232"/>
      <c r="AK115" s="232"/>
      <c r="AL115" s="232"/>
    </row>
    <row r="116" spans="1:38" ht="13.8">
      <c r="A116" s="232"/>
      <c r="B116" s="232"/>
      <c r="C116" s="232"/>
      <c r="D116" s="232"/>
      <c r="E116" s="232"/>
      <c r="F116" s="232"/>
      <c r="G116" s="232"/>
      <c r="H116" s="232"/>
      <c r="I116" s="232"/>
      <c r="J116" s="232"/>
      <c r="K116" s="232"/>
      <c r="L116" s="232"/>
      <c r="M116" s="232"/>
      <c r="N116" s="232"/>
      <c r="O116" s="232"/>
      <c r="P116" s="232"/>
      <c r="Q116" s="232"/>
      <c r="R116" s="232"/>
      <c r="S116" s="232"/>
      <c r="T116" s="232"/>
      <c r="U116" s="232"/>
      <c r="V116" s="232"/>
      <c r="W116" s="232"/>
      <c r="X116" s="232"/>
      <c r="Y116" s="232"/>
      <c r="Z116" s="232"/>
      <c r="AA116" s="232"/>
      <c r="AB116" s="232"/>
      <c r="AC116" s="232"/>
      <c r="AD116" s="232"/>
      <c r="AE116" s="232"/>
      <c r="AF116" s="232"/>
      <c r="AG116" s="232"/>
      <c r="AH116" s="232"/>
      <c r="AI116" s="232"/>
      <c r="AJ116" s="232"/>
      <c r="AK116" s="232"/>
      <c r="AL116" s="232"/>
    </row>
    <row r="117" spans="1:38" ht="13.8">
      <c r="A117" s="232"/>
      <c r="B117" s="232"/>
      <c r="C117" s="232"/>
      <c r="D117" s="232"/>
      <c r="E117" s="232"/>
      <c r="F117" s="232"/>
      <c r="G117" s="232"/>
      <c r="H117" s="232"/>
      <c r="I117" s="232"/>
      <c r="J117" s="232"/>
      <c r="K117" s="232"/>
      <c r="L117" s="232"/>
      <c r="M117" s="232"/>
      <c r="N117" s="232"/>
      <c r="O117" s="232"/>
      <c r="P117" s="232"/>
      <c r="Q117" s="232"/>
      <c r="R117" s="232"/>
      <c r="S117" s="232"/>
      <c r="T117" s="232"/>
      <c r="U117" s="232"/>
      <c r="V117" s="232"/>
      <c r="W117" s="232"/>
      <c r="X117" s="232"/>
      <c r="Y117" s="232"/>
      <c r="Z117" s="232"/>
      <c r="AA117" s="232"/>
      <c r="AB117" s="232"/>
      <c r="AC117" s="232"/>
      <c r="AD117" s="232"/>
      <c r="AE117" s="232"/>
      <c r="AF117" s="232"/>
      <c r="AG117" s="232"/>
      <c r="AH117" s="232"/>
      <c r="AI117" s="232"/>
      <c r="AJ117" s="232"/>
      <c r="AK117" s="232"/>
      <c r="AL117" s="232"/>
    </row>
    <row r="118" spans="1:38" ht="13.8">
      <c r="A118" s="232"/>
      <c r="B118" s="232"/>
      <c r="C118" s="232"/>
      <c r="D118" s="232"/>
      <c r="E118" s="232"/>
      <c r="F118" s="232"/>
      <c r="G118" s="232"/>
      <c r="H118" s="232"/>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2"/>
      <c r="AE118" s="232"/>
      <c r="AF118" s="232"/>
      <c r="AG118" s="232"/>
      <c r="AH118" s="232"/>
      <c r="AI118" s="232"/>
      <c r="AJ118" s="232"/>
      <c r="AK118" s="232"/>
      <c r="AL118" s="232"/>
    </row>
    <row r="119" spans="1:38" ht="13.8">
      <c r="A119" s="232"/>
      <c r="B119" s="232"/>
      <c r="C119" s="232"/>
      <c r="D119" s="232"/>
      <c r="E119" s="232"/>
      <c r="F119" s="232"/>
      <c r="G119" s="232"/>
      <c r="H119" s="232"/>
      <c r="I119" s="232"/>
      <c r="J119" s="232"/>
      <c r="K119" s="232"/>
      <c r="L119" s="232"/>
      <c r="M119" s="232"/>
      <c r="N119" s="232"/>
      <c r="O119" s="232"/>
      <c r="P119" s="232"/>
      <c r="Q119" s="232"/>
      <c r="R119" s="232"/>
      <c r="S119" s="232"/>
      <c r="T119" s="232"/>
      <c r="U119" s="232"/>
      <c r="V119" s="232"/>
      <c r="W119" s="232"/>
      <c r="X119" s="232"/>
      <c r="Y119" s="232"/>
      <c r="Z119" s="232"/>
      <c r="AA119" s="232"/>
      <c r="AB119" s="232"/>
      <c r="AC119" s="232"/>
      <c r="AD119" s="232"/>
      <c r="AE119" s="232"/>
      <c r="AF119" s="232"/>
      <c r="AG119" s="232"/>
      <c r="AH119" s="232"/>
      <c r="AI119" s="232"/>
      <c r="AJ119" s="232"/>
      <c r="AK119" s="232"/>
      <c r="AL119" s="232"/>
    </row>
    <row r="120" spans="1:38" ht="13.8">
      <c r="A120" s="232"/>
      <c r="B120" s="232"/>
      <c r="C120" s="232"/>
      <c r="D120" s="232"/>
      <c r="E120" s="232"/>
      <c r="F120" s="232"/>
      <c r="G120" s="232"/>
      <c r="H120" s="232"/>
      <c r="I120" s="232"/>
      <c r="J120" s="232"/>
      <c r="K120" s="232"/>
      <c r="L120" s="232"/>
      <c r="M120" s="232"/>
      <c r="N120" s="232"/>
      <c r="O120" s="232"/>
      <c r="P120" s="232"/>
      <c r="Q120" s="232"/>
      <c r="R120" s="232"/>
      <c r="S120" s="232"/>
      <c r="T120" s="232"/>
      <c r="U120" s="232"/>
      <c r="V120" s="232"/>
      <c r="W120" s="232"/>
      <c r="X120" s="232"/>
      <c r="Y120" s="232"/>
      <c r="Z120" s="232"/>
      <c r="AA120" s="232"/>
      <c r="AB120" s="232"/>
      <c r="AC120" s="232"/>
      <c r="AD120" s="232"/>
      <c r="AE120" s="232"/>
      <c r="AF120" s="232"/>
      <c r="AG120" s="232"/>
      <c r="AH120" s="232"/>
      <c r="AI120" s="232"/>
      <c r="AJ120" s="232"/>
      <c r="AK120" s="232"/>
      <c r="AL120" s="232"/>
    </row>
    <row r="121" spans="1:38" ht="13.8">
      <c r="A121" s="232"/>
      <c r="B121" s="232"/>
      <c r="C121" s="232"/>
      <c r="D121" s="232"/>
      <c r="E121" s="232"/>
      <c r="F121" s="232"/>
      <c r="G121" s="232"/>
      <c r="H121" s="232"/>
      <c r="I121" s="232"/>
      <c r="J121" s="232"/>
      <c r="K121" s="232"/>
      <c r="L121" s="232"/>
      <c r="M121" s="232"/>
      <c r="N121" s="232"/>
      <c r="O121" s="232"/>
      <c r="P121" s="232"/>
      <c r="Q121" s="232"/>
      <c r="R121" s="232"/>
      <c r="S121" s="232"/>
      <c r="T121" s="232"/>
      <c r="U121" s="232"/>
      <c r="V121" s="232"/>
      <c r="W121" s="232"/>
      <c r="X121" s="232"/>
      <c r="Y121" s="232"/>
      <c r="Z121" s="232"/>
      <c r="AA121" s="232"/>
      <c r="AB121" s="232"/>
      <c r="AC121" s="232"/>
      <c r="AD121" s="232"/>
      <c r="AE121" s="232"/>
      <c r="AF121" s="232"/>
      <c r="AG121" s="232"/>
      <c r="AH121" s="232"/>
      <c r="AI121" s="232"/>
      <c r="AJ121" s="232"/>
      <c r="AK121" s="232"/>
      <c r="AL121" s="232"/>
    </row>
    <row r="122" spans="1:38" ht="13.8">
      <c r="A122" s="232"/>
      <c r="B122" s="232"/>
      <c r="C122" s="232"/>
      <c r="D122" s="232"/>
      <c r="E122" s="232"/>
      <c r="F122" s="232"/>
      <c r="G122" s="232"/>
      <c r="H122" s="232"/>
      <c r="I122" s="232"/>
      <c r="J122" s="232"/>
      <c r="K122" s="232"/>
      <c r="L122" s="232"/>
      <c r="M122" s="232"/>
      <c r="N122" s="232"/>
      <c r="O122" s="232"/>
      <c r="P122" s="232"/>
      <c r="Q122" s="232"/>
      <c r="R122" s="232"/>
      <c r="S122" s="232"/>
      <c r="T122" s="232"/>
      <c r="U122" s="232"/>
      <c r="V122" s="232"/>
      <c r="W122" s="232"/>
      <c r="X122" s="232"/>
      <c r="Y122" s="232"/>
      <c r="Z122" s="232"/>
      <c r="AA122" s="232"/>
      <c r="AB122" s="232"/>
      <c r="AC122" s="232"/>
      <c r="AD122" s="232"/>
      <c r="AE122" s="232"/>
      <c r="AF122" s="232"/>
      <c r="AG122" s="232"/>
      <c r="AH122" s="232"/>
      <c r="AI122" s="232"/>
      <c r="AJ122" s="232"/>
      <c r="AK122" s="232"/>
      <c r="AL122" s="232"/>
    </row>
    <row r="123" spans="1:38" ht="13.8">
      <c r="A123" s="232"/>
      <c r="B123" s="232"/>
      <c r="C123" s="232"/>
      <c r="D123" s="232"/>
      <c r="E123" s="232"/>
      <c r="F123" s="232"/>
      <c r="G123" s="232"/>
      <c r="H123" s="232"/>
      <c r="I123" s="232"/>
      <c r="J123" s="232"/>
      <c r="K123" s="232"/>
      <c r="L123" s="232"/>
      <c r="M123" s="232"/>
      <c r="N123" s="232"/>
      <c r="O123" s="232"/>
      <c r="P123" s="232"/>
      <c r="Q123" s="232"/>
      <c r="R123" s="232"/>
      <c r="S123" s="232"/>
      <c r="T123" s="232"/>
      <c r="U123" s="232"/>
      <c r="V123" s="232"/>
      <c r="W123" s="232"/>
      <c r="X123" s="232"/>
      <c r="Y123" s="232"/>
      <c r="Z123" s="232"/>
      <c r="AA123" s="232"/>
      <c r="AB123" s="232"/>
      <c r="AC123" s="232"/>
      <c r="AD123" s="232"/>
      <c r="AE123" s="232"/>
      <c r="AF123" s="232"/>
      <c r="AG123" s="232"/>
      <c r="AH123" s="232"/>
      <c r="AI123" s="232"/>
      <c r="AJ123" s="232"/>
      <c r="AK123" s="232"/>
      <c r="AL123" s="232"/>
    </row>
    <row r="124" spans="1:38" ht="13.8">
      <c r="A124" s="232"/>
      <c r="B124" s="232"/>
      <c r="C124" s="232"/>
      <c r="D124" s="232"/>
      <c r="E124" s="232"/>
      <c r="F124" s="232"/>
      <c r="G124" s="232"/>
      <c r="H124" s="232"/>
      <c r="I124" s="232"/>
      <c r="J124" s="232"/>
      <c r="K124" s="232"/>
      <c r="L124" s="232"/>
      <c r="M124" s="232"/>
      <c r="N124" s="232"/>
      <c r="O124" s="232"/>
      <c r="P124" s="232"/>
      <c r="Q124" s="232"/>
      <c r="R124" s="232"/>
      <c r="S124" s="232"/>
      <c r="T124" s="232"/>
      <c r="U124" s="232"/>
      <c r="V124" s="232"/>
      <c r="W124" s="232"/>
      <c r="X124" s="232"/>
      <c r="Y124" s="232"/>
      <c r="Z124" s="232"/>
      <c r="AA124" s="232"/>
      <c r="AB124" s="232"/>
      <c r="AC124" s="232"/>
      <c r="AD124" s="232"/>
      <c r="AE124" s="232"/>
      <c r="AF124" s="232"/>
      <c r="AG124" s="232"/>
      <c r="AH124" s="232"/>
      <c r="AI124" s="232"/>
      <c r="AJ124" s="232"/>
      <c r="AK124" s="232"/>
      <c r="AL124" s="232"/>
    </row>
    <row r="125" spans="1:38" ht="13.8">
      <c r="A125" s="232"/>
      <c r="B125" s="232"/>
      <c r="C125" s="232"/>
      <c r="D125" s="232"/>
      <c r="E125" s="232"/>
      <c r="F125" s="232"/>
      <c r="G125" s="232"/>
      <c r="H125" s="232"/>
      <c r="I125" s="232"/>
      <c r="J125" s="232"/>
      <c r="K125" s="232"/>
      <c r="L125" s="232"/>
      <c r="M125" s="232"/>
      <c r="N125" s="232"/>
      <c r="O125" s="232"/>
      <c r="P125" s="232"/>
      <c r="Q125" s="232"/>
      <c r="R125" s="232"/>
      <c r="S125" s="232"/>
      <c r="T125" s="232"/>
      <c r="U125" s="232"/>
      <c r="V125" s="232"/>
      <c r="W125" s="232"/>
      <c r="X125" s="232"/>
      <c r="Y125" s="232"/>
      <c r="Z125" s="232"/>
      <c r="AA125" s="232"/>
      <c r="AB125" s="232"/>
      <c r="AC125" s="232"/>
      <c r="AD125" s="232"/>
      <c r="AE125" s="232"/>
      <c r="AF125" s="232"/>
      <c r="AG125" s="232"/>
      <c r="AH125" s="232"/>
      <c r="AI125" s="232"/>
      <c r="AJ125" s="232"/>
      <c r="AK125" s="232"/>
      <c r="AL125" s="232"/>
    </row>
    <row r="126" spans="1:38" ht="13.8">
      <c r="A126" s="232"/>
      <c r="B126" s="232"/>
      <c r="C126" s="232"/>
      <c r="D126" s="232"/>
      <c r="E126" s="232"/>
      <c r="F126" s="232"/>
      <c r="G126" s="232"/>
      <c r="H126" s="232"/>
      <c r="I126" s="232"/>
      <c r="J126" s="232"/>
      <c r="K126" s="232"/>
      <c r="L126" s="232"/>
      <c r="M126" s="232"/>
      <c r="N126" s="232"/>
      <c r="O126" s="232"/>
      <c r="P126" s="232"/>
      <c r="Q126" s="232"/>
      <c r="R126" s="232"/>
      <c r="S126" s="232"/>
      <c r="T126" s="232"/>
      <c r="U126" s="232"/>
      <c r="V126" s="232"/>
      <c r="W126" s="232"/>
      <c r="X126" s="232"/>
      <c r="Y126" s="232"/>
      <c r="Z126" s="232"/>
      <c r="AA126" s="232"/>
      <c r="AB126" s="232"/>
      <c r="AC126" s="232"/>
      <c r="AD126" s="232"/>
      <c r="AE126" s="232"/>
      <c r="AF126" s="232"/>
      <c r="AG126" s="232"/>
      <c r="AH126" s="232"/>
      <c r="AI126" s="232"/>
      <c r="AJ126" s="232"/>
      <c r="AK126" s="232"/>
      <c r="AL126" s="232"/>
    </row>
    <row r="127" spans="1:38" ht="13.8">
      <c r="A127" s="232"/>
      <c r="B127" s="232"/>
      <c r="C127" s="232"/>
      <c r="D127" s="232"/>
      <c r="E127" s="232"/>
      <c r="F127" s="232"/>
      <c r="G127" s="232"/>
      <c r="H127" s="232"/>
      <c r="I127" s="232"/>
      <c r="J127" s="232"/>
      <c r="K127" s="232"/>
      <c r="L127" s="232"/>
      <c r="M127" s="232"/>
      <c r="N127" s="232"/>
      <c r="O127" s="232"/>
      <c r="P127" s="232"/>
      <c r="Q127" s="232"/>
      <c r="R127" s="232"/>
      <c r="S127" s="232"/>
      <c r="T127" s="232"/>
      <c r="U127" s="232"/>
      <c r="V127" s="232"/>
      <c r="W127" s="232"/>
      <c r="X127" s="232"/>
      <c r="Y127" s="232"/>
      <c r="Z127" s="232"/>
      <c r="AA127" s="232"/>
      <c r="AB127" s="232"/>
      <c r="AC127" s="232"/>
      <c r="AD127" s="232"/>
      <c r="AE127" s="232"/>
      <c r="AF127" s="232"/>
      <c r="AG127" s="232"/>
      <c r="AH127" s="232"/>
      <c r="AI127" s="232"/>
      <c r="AJ127" s="232"/>
      <c r="AK127" s="232"/>
      <c r="AL127" s="232"/>
    </row>
    <row r="128" spans="1:38" ht="13.8">
      <c r="A128" s="232"/>
      <c r="B128" s="232"/>
      <c r="C128" s="232"/>
      <c r="D128" s="232"/>
      <c r="E128" s="232"/>
      <c r="F128" s="232"/>
      <c r="G128" s="232"/>
      <c r="H128" s="232"/>
      <c r="I128" s="232"/>
      <c r="J128" s="232"/>
      <c r="K128" s="232"/>
      <c r="L128" s="232"/>
      <c r="M128" s="232"/>
      <c r="N128" s="232"/>
      <c r="O128" s="232"/>
      <c r="P128" s="232"/>
      <c r="Q128" s="232"/>
      <c r="R128" s="232"/>
      <c r="S128" s="232"/>
      <c r="T128" s="232"/>
      <c r="U128" s="232"/>
      <c r="V128" s="232"/>
      <c r="W128" s="232"/>
      <c r="X128" s="232"/>
      <c r="Y128" s="232"/>
      <c r="Z128" s="232"/>
      <c r="AA128" s="232"/>
      <c r="AB128" s="232"/>
      <c r="AC128" s="232"/>
      <c r="AD128" s="232"/>
      <c r="AE128" s="232"/>
      <c r="AF128" s="232"/>
      <c r="AG128" s="232"/>
      <c r="AH128" s="232"/>
      <c r="AI128" s="232"/>
      <c r="AJ128" s="232"/>
      <c r="AK128" s="232"/>
      <c r="AL128" s="232"/>
    </row>
    <row r="129" spans="1:38" ht="13.8">
      <c r="A129" s="232"/>
      <c r="B129" s="232"/>
      <c r="C129" s="232"/>
      <c r="D129" s="232"/>
      <c r="E129" s="232"/>
      <c r="F129" s="232"/>
      <c r="G129" s="232"/>
      <c r="H129" s="232"/>
      <c r="I129" s="232"/>
      <c r="J129" s="232"/>
      <c r="K129" s="232"/>
      <c r="L129" s="232"/>
      <c r="M129" s="232"/>
      <c r="N129" s="232"/>
      <c r="O129" s="232"/>
      <c r="P129" s="232"/>
      <c r="Q129" s="232"/>
      <c r="R129" s="232"/>
      <c r="S129" s="232"/>
      <c r="T129" s="232"/>
      <c r="U129" s="232"/>
      <c r="V129" s="232"/>
      <c r="W129" s="232"/>
      <c r="X129" s="232"/>
      <c r="Y129" s="232"/>
      <c r="Z129" s="232"/>
      <c r="AA129" s="232"/>
      <c r="AB129" s="232"/>
      <c r="AC129" s="232"/>
      <c r="AD129" s="232"/>
      <c r="AE129" s="232"/>
      <c r="AF129" s="232"/>
      <c r="AG129" s="232"/>
      <c r="AH129" s="232"/>
      <c r="AI129" s="232"/>
      <c r="AJ129" s="232"/>
      <c r="AK129" s="232"/>
      <c r="AL129" s="232"/>
    </row>
    <row r="130" spans="1:38" ht="13.8">
      <c r="A130" s="232"/>
      <c r="B130" s="232"/>
      <c r="C130" s="232"/>
      <c r="D130" s="232"/>
      <c r="E130" s="232"/>
      <c r="F130" s="232"/>
      <c r="G130" s="232"/>
      <c r="H130" s="232"/>
      <c r="I130" s="232"/>
      <c r="J130" s="232"/>
      <c r="K130" s="232"/>
      <c r="L130" s="232"/>
      <c r="M130" s="232"/>
      <c r="N130" s="232"/>
      <c r="O130" s="232"/>
      <c r="P130" s="232"/>
      <c r="Q130" s="232"/>
      <c r="R130" s="232"/>
      <c r="S130" s="232"/>
      <c r="T130" s="232"/>
      <c r="U130" s="232"/>
      <c r="V130" s="232"/>
      <c r="W130" s="232"/>
      <c r="X130" s="232"/>
      <c r="Y130" s="232"/>
      <c r="Z130" s="232"/>
      <c r="AA130" s="232"/>
      <c r="AB130" s="232"/>
      <c r="AC130" s="232"/>
      <c r="AD130" s="232"/>
      <c r="AE130" s="232"/>
      <c r="AF130" s="232"/>
      <c r="AG130" s="232"/>
      <c r="AH130" s="232"/>
      <c r="AI130" s="232"/>
      <c r="AJ130" s="232"/>
      <c r="AK130" s="232"/>
      <c r="AL130" s="232"/>
    </row>
    <row r="131" spans="1:38" ht="13.8">
      <c r="A131" s="232"/>
      <c r="B131" s="232"/>
      <c r="C131" s="232"/>
      <c r="D131" s="232"/>
      <c r="E131" s="232"/>
      <c r="F131" s="232"/>
      <c r="G131" s="232"/>
      <c r="H131" s="232"/>
      <c r="I131" s="232"/>
      <c r="J131" s="232"/>
      <c r="K131" s="232"/>
      <c r="L131" s="232"/>
      <c r="M131" s="232"/>
      <c r="N131" s="232"/>
      <c r="O131" s="232"/>
      <c r="P131" s="232"/>
      <c r="Q131" s="232"/>
      <c r="R131" s="232"/>
      <c r="S131" s="232"/>
      <c r="T131" s="232"/>
      <c r="U131" s="232"/>
      <c r="V131" s="232"/>
      <c r="W131" s="232"/>
      <c r="X131" s="232"/>
      <c r="Y131" s="232"/>
      <c r="Z131" s="232"/>
      <c r="AA131" s="232"/>
      <c r="AB131" s="232"/>
      <c r="AC131" s="232"/>
      <c r="AD131" s="232"/>
      <c r="AE131" s="232"/>
      <c r="AF131" s="232"/>
      <c r="AG131" s="232"/>
      <c r="AH131" s="232"/>
      <c r="AI131" s="232"/>
      <c r="AJ131" s="232"/>
      <c r="AK131" s="232"/>
      <c r="AL131" s="232"/>
    </row>
    <row r="132" spans="1:38" ht="13.8">
      <c r="A132" s="232"/>
      <c r="B132" s="232"/>
      <c r="C132" s="232"/>
      <c r="D132" s="232"/>
      <c r="E132" s="232"/>
      <c r="F132" s="232"/>
      <c r="G132" s="232"/>
      <c r="H132" s="232"/>
      <c r="I132" s="232"/>
      <c r="J132" s="232"/>
      <c r="K132" s="232"/>
      <c r="L132" s="232"/>
      <c r="M132" s="232"/>
      <c r="N132" s="232"/>
      <c r="O132" s="232"/>
      <c r="P132" s="232"/>
      <c r="Q132" s="232"/>
      <c r="R132" s="232"/>
      <c r="S132" s="232"/>
      <c r="T132" s="232"/>
      <c r="U132" s="232"/>
      <c r="V132" s="232"/>
      <c r="W132" s="232"/>
      <c r="X132" s="232"/>
      <c r="Y132" s="232"/>
      <c r="Z132" s="232"/>
      <c r="AA132" s="232"/>
      <c r="AB132" s="232"/>
      <c r="AC132" s="232"/>
      <c r="AD132" s="232"/>
      <c r="AE132" s="232"/>
      <c r="AF132" s="232"/>
      <c r="AG132" s="232"/>
      <c r="AH132" s="232"/>
      <c r="AI132" s="232"/>
      <c r="AJ132" s="232"/>
      <c r="AK132" s="232"/>
      <c r="AL132" s="232"/>
    </row>
    <row r="133" spans="1:38" ht="13.8">
      <c r="A133" s="232"/>
      <c r="B133" s="232"/>
      <c r="C133" s="232"/>
      <c r="D133" s="232"/>
      <c r="E133" s="232"/>
      <c r="F133" s="232"/>
      <c r="G133" s="232"/>
      <c r="H133" s="232"/>
      <c r="I133" s="232"/>
      <c r="J133" s="232"/>
      <c r="K133" s="232"/>
      <c r="L133" s="232"/>
      <c r="M133" s="232"/>
      <c r="N133" s="232"/>
      <c r="O133" s="232"/>
      <c r="P133" s="232"/>
      <c r="Q133" s="232"/>
      <c r="R133" s="232"/>
      <c r="S133" s="232"/>
      <c r="T133" s="232"/>
      <c r="U133" s="232"/>
      <c r="V133" s="232"/>
      <c r="W133" s="232"/>
      <c r="X133" s="232"/>
      <c r="Y133" s="232"/>
      <c r="Z133" s="232"/>
      <c r="AA133" s="232"/>
      <c r="AB133" s="232"/>
      <c r="AC133" s="232"/>
      <c r="AD133" s="232"/>
      <c r="AE133" s="232"/>
      <c r="AF133" s="232"/>
      <c r="AG133" s="232"/>
      <c r="AH133" s="232"/>
      <c r="AI133" s="232"/>
      <c r="AJ133" s="232"/>
      <c r="AK133" s="232"/>
      <c r="AL133" s="232"/>
    </row>
    <row r="134" spans="1:38" ht="13.8">
      <c r="A134" s="232"/>
      <c r="B134" s="232"/>
      <c r="C134" s="232"/>
      <c r="D134" s="232"/>
      <c r="E134" s="232"/>
      <c r="F134" s="232"/>
      <c r="G134" s="232"/>
      <c r="H134" s="232"/>
      <c r="I134" s="232"/>
      <c r="J134" s="232"/>
      <c r="K134" s="232"/>
      <c r="L134" s="232"/>
      <c r="M134" s="232"/>
      <c r="N134" s="232"/>
      <c r="O134" s="232"/>
      <c r="P134" s="232"/>
      <c r="Q134" s="232"/>
      <c r="R134" s="232"/>
      <c r="S134" s="232"/>
      <c r="T134" s="232"/>
      <c r="U134" s="232"/>
      <c r="V134" s="232"/>
      <c r="W134" s="232"/>
      <c r="X134" s="232"/>
      <c r="Y134" s="232"/>
      <c r="Z134" s="232"/>
      <c r="AA134" s="232"/>
      <c r="AB134" s="232"/>
      <c r="AC134" s="232"/>
      <c r="AD134" s="232"/>
      <c r="AE134" s="232"/>
      <c r="AF134" s="232"/>
      <c r="AG134" s="232"/>
      <c r="AH134" s="232"/>
      <c r="AI134" s="232"/>
      <c r="AJ134" s="232"/>
      <c r="AK134" s="232"/>
      <c r="AL134" s="232"/>
    </row>
    <row r="135" spans="1:38" ht="13.8">
      <c r="A135" s="232"/>
      <c r="B135" s="232"/>
      <c r="C135" s="232"/>
      <c r="D135" s="232"/>
      <c r="E135" s="232"/>
      <c r="F135" s="232"/>
      <c r="G135" s="232"/>
      <c r="H135" s="232"/>
      <c r="I135" s="232"/>
      <c r="J135" s="232"/>
      <c r="K135" s="232"/>
      <c r="L135" s="232"/>
      <c r="M135" s="232"/>
      <c r="N135" s="232"/>
      <c r="O135" s="232"/>
      <c r="P135" s="232"/>
      <c r="Q135" s="232"/>
      <c r="R135" s="232"/>
      <c r="S135" s="232"/>
      <c r="T135" s="232"/>
      <c r="U135" s="232"/>
      <c r="V135" s="232"/>
      <c r="W135" s="232"/>
      <c r="X135" s="232"/>
      <c r="Y135" s="232"/>
      <c r="Z135" s="232"/>
      <c r="AA135" s="232"/>
      <c r="AB135" s="232"/>
      <c r="AC135" s="232"/>
      <c r="AD135" s="232"/>
      <c r="AE135" s="232"/>
      <c r="AF135" s="232"/>
      <c r="AG135" s="232"/>
      <c r="AH135" s="232"/>
      <c r="AI135" s="232"/>
      <c r="AJ135" s="232"/>
      <c r="AK135" s="232"/>
      <c r="AL135" s="232"/>
    </row>
    <row r="136" spans="1:38" ht="13.8">
      <c r="A136" s="232"/>
      <c r="B136" s="232"/>
      <c r="C136" s="232"/>
      <c r="D136" s="232"/>
      <c r="E136" s="232"/>
      <c r="F136" s="232"/>
      <c r="G136" s="232"/>
      <c r="H136" s="232"/>
      <c r="I136" s="232"/>
      <c r="J136" s="232"/>
      <c r="K136" s="232"/>
      <c r="L136" s="232"/>
      <c r="M136" s="232"/>
      <c r="N136" s="232"/>
      <c r="O136" s="232"/>
      <c r="P136" s="232"/>
      <c r="Q136" s="232"/>
      <c r="R136" s="232"/>
      <c r="S136" s="232"/>
      <c r="T136" s="232"/>
      <c r="U136" s="232"/>
      <c r="V136" s="232"/>
      <c r="W136" s="232"/>
      <c r="X136" s="232"/>
      <c r="Y136" s="232"/>
      <c r="Z136" s="232"/>
      <c r="AA136" s="232"/>
      <c r="AB136" s="232"/>
      <c r="AC136" s="232"/>
      <c r="AD136" s="232"/>
      <c r="AE136" s="232"/>
      <c r="AF136" s="232"/>
      <c r="AG136" s="232"/>
      <c r="AH136" s="232"/>
      <c r="AI136" s="232"/>
      <c r="AJ136" s="232"/>
      <c r="AK136" s="232"/>
      <c r="AL136" s="232"/>
    </row>
    <row r="137" spans="1:38" ht="13.8">
      <c r="A137" s="232"/>
      <c r="B137" s="232"/>
      <c r="C137" s="232"/>
      <c r="D137" s="232"/>
      <c r="E137" s="232"/>
      <c r="F137" s="232"/>
      <c r="G137" s="232"/>
      <c r="H137" s="232"/>
      <c r="I137" s="232"/>
      <c r="J137" s="232"/>
      <c r="K137" s="232"/>
      <c r="L137" s="232"/>
      <c r="M137" s="232"/>
      <c r="N137" s="232"/>
      <c r="O137" s="232"/>
      <c r="P137" s="232"/>
      <c r="Q137" s="232"/>
      <c r="R137" s="232"/>
      <c r="S137" s="232"/>
      <c r="T137" s="232"/>
      <c r="U137" s="232"/>
      <c r="V137" s="232"/>
      <c r="W137" s="232"/>
      <c r="X137" s="232"/>
      <c r="Y137" s="232"/>
      <c r="Z137" s="232"/>
      <c r="AA137" s="232"/>
      <c r="AB137" s="232"/>
      <c r="AC137" s="232"/>
      <c r="AD137" s="232"/>
      <c r="AE137" s="232"/>
      <c r="AF137" s="232"/>
      <c r="AG137" s="232"/>
      <c r="AH137" s="232"/>
      <c r="AI137" s="232"/>
      <c r="AJ137" s="232"/>
      <c r="AK137" s="232"/>
      <c r="AL137" s="232"/>
    </row>
    <row r="138" spans="1:38" ht="13.8">
      <c r="A138" s="232"/>
      <c r="B138" s="232"/>
      <c r="C138" s="232"/>
      <c r="D138" s="232"/>
      <c r="E138" s="232"/>
      <c r="F138" s="232"/>
      <c r="G138" s="232"/>
      <c r="H138" s="232"/>
      <c r="I138" s="232"/>
      <c r="J138" s="232"/>
      <c r="K138" s="232"/>
      <c r="L138" s="232"/>
      <c r="M138" s="232"/>
      <c r="N138" s="232"/>
      <c r="O138" s="232"/>
      <c r="P138" s="232"/>
      <c r="Q138" s="232"/>
      <c r="R138" s="232"/>
      <c r="S138" s="232"/>
      <c r="T138" s="232"/>
      <c r="U138" s="232"/>
      <c r="V138" s="232"/>
      <c r="W138" s="232"/>
      <c r="X138" s="232"/>
      <c r="Y138" s="232"/>
      <c r="Z138" s="232"/>
      <c r="AA138" s="232"/>
      <c r="AB138" s="232"/>
      <c r="AC138" s="232"/>
      <c r="AD138" s="232"/>
      <c r="AE138" s="232"/>
      <c r="AF138" s="232"/>
      <c r="AG138" s="232"/>
      <c r="AH138" s="232"/>
      <c r="AI138" s="232"/>
      <c r="AJ138" s="232"/>
      <c r="AK138" s="232"/>
      <c r="AL138" s="232"/>
    </row>
    <row r="139" spans="1:38" ht="13.8">
      <c r="A139" s="232"/>
      <c r="B139" s="232"/>
      <c r="C139" s="232"/>
      <c r="D139" s="232"/>
      <c r="E139" s="232"/>
      <c r="F139" s="232"/>
      <c r="G139" s="232"/>
      <c r="H139" s="232"/>
      <c r="I139" s="232"/>
      <c r="J139" s="232"/>
      <c r="K139" s="232"/>
      <c r="L139" s="232"/>
      <c r="M139" s="232"/>
      <c r="N139" s="232"/>
      <c r="O139" s="232"/>
      <c r="P139" s="232"/>
      <c r="Q139" s="232"/>
      <c r="R139" s="232"/>
      <c r="S139" s="232"/>
      <c r="T139" s="232"/>
      <c r="U139" s="232"/>
      <c r="V139" s="232"/>
      <c r="W139" s="232"/>
      <c r="X139" s="232"/>
      <c r="Y139" s="232"/>
      <c r="Z139" s="232"/>
      <c r="AA139" s="232"/>
      <c r="AB139" s="232"/>
      <c r="AC139" s="232"/>
      <c r="AD139" s="232"/>
      <c r="AE139" s="232"/>
      <c r="AF139" s="232"/>
      <c r="AG139" s="232"/>
      <c r="AH139" s="232"/>
      <c r="AI139" s="232"/>
      <c r="AJ139" s="232"/>
      <c r="AK139" s="232"/>
      <c r="AL139" s="232"/>
    </row>
    <row r="140" spans="1:38" ht="13.8">
      <c r="A140" s="232"/>
      <c r="B140" s="232"/>
      <c r="C140" s="232"/>
      <c r="D140" s="232"/>
      <c r="E140" s="232"/>
      <c r="F140" s="232"/>
      <c r="G140" s="232"/>
      <c r="H140" s="232"/>
      <c r="I140" s="232"/>
      <c r="J140" s="232"/>
      <c r="K140" s="232"/>
      <c r="L140" s="232"/>
      <c r="M140" s="232"/>
      <c r="N140" s="232"/>
      <c r="O140" s="232"/>
      <c r="P140" s="232"/>
      <c r="Q140" s="232"/>
      <c r="R140" s="232"/>
      <c r="S140" s="232"/>
      <c r="T140" s="232"/>
      <c r="U140" s="232"/>
      <c r="V140" s="232"/>
      <c r="W140" s="232"/>
      <c r="X140" s="232"/>
      <c r="Y140" s="232"/>
      <c r="Z140" s="232"/>
      <c r="AA140" s="232"/>
      <c r="AB140" s="232"/>
      <c r="AC140" s="232"/>
      <c r="AD140" s="232"/>
      <c r="AE140" s="232"/>
      <c r="AF140" s="232"/>
      <c r="AG140" s="232"/>
      <c r="AH140" s="232"/>
      <c r="AI140" s="232"/>
      <c r="AJ140" s="232"/>
      <c r="AK140" s="232"/>
      <c r="AL140" s="232"/>
    </row>
    <row r="141" spans="1:38" ht="13.8">
      <c r="A141" s="232"/>
      <c r="B141" s="232"/>
      <c r="C141" s="232"/>
      <c r="D141" s="232"/>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232"/>
      <c r="AL141" s="232"/>
    </row>
    <row r="142" spans="1:38" ht="13.8">
      <c r="A142" s="232"/>
      <c r="B142" s="232"/>
      <c r="C142" s="232"/>
      <c r="D142" s="232"/>
      <c r="E142" s="232"/>
      <c r="F142" s="232"/>
      <c r="G142" s="232"/>
      <c r="H142" s="232"/>
      <c r="I142" s="232"/>
      <c r="J142" s="232"/>
      <c r="K142" s="232"/>
      <c r="L142" s="232"/>
      <c r="M142" s="232"/>
      <c r="N142" s="232"/>
      <c r="O142" s="232"/>
      <c r="P142" s="232"/>
      <c r="Q142" s="232"/>
      <c r="R142" s="232"/>
      <c r="S142" s="232"/>
      <c r="T142" s="232"/>
      <c r="U142" s="232"/>
      <c r="V142" s="232"/>
      <c r="W142" s="232"/>
      <c r="X142" s="232"/>
      <c r="Y142" s="232"/>
      <c r="Z142" s="232"/>
      <c r="AA142" s="232"/>
      <c r="AB142" s="232"/>
      <c r="AC142" s="232"/>
      <c r="AD142" s="232"/>
      <c r="AE142" s="232"/>
      <c r="AF142" s="232"/>
      <c r="AG142" s="232"/>
      <c r="AH142" s="232"/>
      <c r="AI142" s="232"/>
      <c r="AJ142" s="232"/>
      <c r="AK142" s="232"/>
      <c r="AL142" s="232"/>
    </row>
    <row r="143" spans="1:38" ht="13.8">
      <c r="A143" s="232"/>
      <c r="B143" s="232"/>
      <c r="C143" s="232"/>
      <c r="D143" s="232"/>
      <c r="E143" s="232"/>
      <c r="F143" s="232"/>
      <c r="G143" s="232"/>
      <c r="H143" s="232"/>
      <c r="I143" s="232"/>
      <c r="J143" s="232"/>
      <c r="K143" s="232"/>
      <c r="L143" s="232"/>
      <c r="M143" s="232"/>
      <c r="N143" s="232"/>
      <c r="O143" s="232"/>
      <c r="P143" s="232"/>
      <c r="Q143" s="232"/>
      <c r="R143" s="232"/>
      <c r="S143" s="232"/>
      <c r="T143" s="232"/>
      <c r="U143" s="232"/>
      <c r="V143" s="232"/>
      <c r="W143" s="232"/>
      <c r="X143" s="232"/>
      <c r="Y143" s="232"/>
      <c r="Z143" s="232"/>
      <c r="AA143" s="232"/>
      <c r="AB143" s="232"/>
      <c r="AC143" s="232"/>
      <c r="AD143" s="232"/>
      <c r="AE143" s="232"/>
      <c r="AF143" s="232"/>
      <c r="AG143" s="232"/>
      <c r="AH143" s="232"/>
      <c r="AI143" s="232"/>
      <c r="AJ143" s="232"/>
      <c r="AK143" s="232"/>
      <c r="AL143" s="232"/>
    </row>
    <row r="144" spans="1:38" ht="13.8">
      <c r="A144" s="232"/>
      <c r="B144" s="232"/>
      <c r="C144" s="232"/>
      <c r="D144" s="232"/>
      <c r="E144" s="232"/>
      <c r="F144" s="232"/>
      <c r="G144" s="232"/>
      <c r="H144" s="232"/>
      <c r="I144" s="232"/>
      <c r="J144" s="232"/>
      <c r="K144" s="232"/>
      <c r="L144" s="232"/>
      <c r="M144" s="232"/>
      <c r="N144" s="232"/>
      <c r="O144" s="232"/>
      <c r="P144" s="232"/>
      <c r="Q144" s="232"/>
      <c r="R144" s="232"/>
      <c r="S144" s="232"/>
      <c r="T144" s="232"/>
      <c r="U144" s="232"/>
      <c r="V144" s="232"/>
      <c r="W144" s="232"/>
      <c r="X144" s="232"/>
      <c r="Y144" s="232"/>
      <c r="Z144" s="232"/>
      <c r="AA144" s="232"/>
      <c r="AB144" s="232"/>
      <c r="AC144" s="232"/>
      <c r="AD144" s="232"/>
      <c r="AE144" s="232"/>
      <c r="AF144" s="232"/>
      <c r="AG144" s="232"/>
      <c r="AH144" s="232"/>
      <c r="AI144" s="232"/>
      <c r="AJ144" s="232"/>
      <c r="AK144" s="232"/>
      <c r="AL144" s="232"/>
    </row>
    <row r="145" spans="1:38" ht="13.8">
      <c r="A145" s="232"/>
      <c r="B145" s="232"/>
      <c r="C145" s="232"/>
      <c r="D145" s="232"/>
      <c r="E145" s="232"/>
      <c r="F145" s="232"/>
      <c r="G145" s="232"/>
      <c r="H145" s="232"/>
      <c r="I145" s="232"/>
      <c r="J145" s="232"/>
      <c r="K145" s="232"/>
      <c r="L145" s="232"/>
      <c r="M145" s="232"/>
      <c r="N145" s="232"/>
      <c r="O145" s="232"/>
      <c r="P145" s="232"/>
      <c r="Q145" s="232"/>
      <c r="R145" s="232"/>
      <c r="S145" s="232"/>
      <c r="T145" s="232"/>
      <c r="U145" s="232"/>
      <c r="V145" s="232"/>
      <c r="W145" s="232"/>
      <c r="X145" s="232"/>
      <c r="Y145" s="232"/>
      <c r="Z145" s="232"/>
      <c r="AA145" s="232"/>
      <c r="AB145" s="232"/>
      <c r="AC145" s="232"/>
      <c r="AD145" s="232"/>
      <c r="AE145" s="232"/>
      <c r="AF145" s="232"/>
      <c r="AG145" s="232"/>
      <c r="AH145" s="232"/>
      <c r="AI145" s="232"/>
      <c r="AJ145" s="232"/>
      <c r="AK145" s="232"/>
      <c r="AL145" s="232"/>
    </row>
    <row r="146" spans="1:38" ht="13.8">
      <c r="A146" s="232"/>
      <c r="B146" s="232"/>
      <c r="C146" s="232"/>
      <c r="D146" s="232"/>
      <c r="E146" s="232"/>
      <c r="F146" s="232"/>
      <c r="G146" s="232"/>
      <c r="H146" s="232"/>
      <c r="I146" s="232"/>
      <c r="J146" s="232"/>
      <c r="K146" s="232"/>
      <c r="L146" s="232"/>
      <c r="M146" s="232"/>
      <c r="N146" s="232"/>
      <c r="O146" s="232"/>
      <c r="P146" s="232"/>
      <c r="Q146" s="232"/>
      <c r="R146" s="232"/>
      <c r="S146" s="232"/>
      <c r="T146" s="232"/>
      <c r="U146" s="232"/>
      <c r="V146" s="232"/>
      <c r="W146" s="232"/>
      <c r="X146" s="232"/>
      <c r="Y146" s="232"/>
      <c r="Z146" s="232"/>
      <c r="AA146" s="232"/>
      <c r="AB146" s="232"/>
      <c r="AC146" s="232"/>
      <c r="AD146" s="232"/>
      <c r="AE146" s="232"/>
      <c r="AF146" s="232"/>
      <c r="AG146" s="232"/>
      <c r="AH146" s="232"/>
      <c r="AI146" s="232"/>
      <c r="AJ146" s="232"/>
      <c r="AK146" s="232"/>
      <c r="AL146" s="232"/>
    </row>
    <row r="147" spans="1:38" ht="13.8">
      <c r="A147" s="232"/>
      <c r="B147" s="232"/>
      <c r="C147" s="232"/>
      <c r="D147" s="232"/>
      <c r="E147" s="232"/>
      <c r="F147" s="232"/>
      <c r="G147" s="232"/>
      <c r="H147" s="232"/>
      <c r="I147" s="232"/>
      <c r="J147" s="232"/>
      <c r="K147" s="232"/>
      <c r="L147" s="232"/>
      <c r="M147" s="232"/>
      <c r="N147" s="232"/>
      <c r="O147" s="232"/>
      <c r="P147" s="232"/>
      <c r="Q147" s="232"/>
      <c r="R147" s="232"/>
      <c r="S147" s="232"/>
      <c r="T147" s="232"/>
      <c r="U147" s="232"/>
      <c r="V147" s="232"/>
      <c r="W147" s="232"/>
      <c r="X147" s="232"/>
      <c r="Y147" s="232"/>
      <c r="Z147" s="232"/>
      <c r="AA147" s="232"/>
      <c r="AB147" s="232"/>
      <c r="AC147" s="232"/>
      <c r="AD147" s="232"/>
      <c r="AE147" s="232"/>
      <c r="AF147" s="232"/>
      <c r="AG147" s="232"/>
      <c r="AH147" s="232"/>
      <c r="AI147" s="232"/>
      <c r="AJ147" s="232"/>
      <c r="AK147" s="232"/>
      <c r="AL147" s="232"/>
    </row>
    <row r="148" spans="1:38" ht="13.8">
      <c r="A148" s="232"/>
      <c r="B148" s="232"/>
      <c r="C148" s="232"/>
      <c r="D148" s="232"/>
      <c r="E148" s="232"/>
      <c r="F148" s="232"/>
      <c r="G148" s="232"/>
      <c r="H148" s="232"/>
      <c r="I148" s="232"/>
      <c r="J148" s="232"/>
      <c r="K148" s="232"/>
      <c r="L148" s="232"/>
      <c r="M148" s="232"/>
      <c r="N148" s="232"/>
      <c r="O148" s="232"/>
      <c r="P148" s="232"/>
      <c r="Q148" s="232"/>
      <c r="R148" s="232"/>
      <c r="S148" s="232"/>
      <c r="T148" s="232"/>
      <c r="U148" s="232"/>
      <c r="V148" s="232"/>
      <c r="W148" s="232"/>
      <c r="X148" s="232"/>
      <c r="Y148" s="232"/>
      <c r="Z148" s="232"/>
      <c r="AA148" s="232"/>
      <c r="AB148" s="232"/>
      <c r="AC148" s="232"/>
      <c r="AD148" s="232"/>
      <c r="AE148" s="232"/>
      <c r="AF148" s="232"/>
      <c r="AG148" s="232"/>
      <c r="AH148" s="232"/>
      <c r="AI148" s="232"/>
      <c r="AJ148" s="232"/>
      <c r="AK148" s="232"/>
      <c r="AL148" s="232"/>
    </row>
    <row r="149" spans="1:38" ht="13.8">
      <c r="A149" s="232"/>
      <c r="B149" s="232"/>
      <c r="C149" s="232"/>
      <c r="D149" s="232"/>
      <c r="E149" s="232"/>
      <c r="F149" s="232"/>
      <c r="G149" s="232"/>
      <c r="H149" s="232"/>
      <c r="I149" s="232"/>
      <c r="J149" s="232"/>
      <c r="K149" s="232"/>
      <c r="L149" s="232"/>
      <c r="M149" s="232"/>
      <c r="N149" s="232"/>
      <c r="O149" s="232"/>
      <c r="P149" s="232"/>
      <c r="Q149" s="232"/>
      <c r="R149" s="232"/>
      <c r="S149" s="232"/>
      <c r="T149" s="232"/>
      <c r="U149" s="232"/>
      <c r="V149" s="232"/>
      <c r="W149" s="232"/>
      <c r="X149" s="232"/>
      <c r="Y149" s="232"/>
      <c r="Z149" s="232"/>
      <c r="AA149" s="232"/>
      <c r="AB149" s="232"/>
      <c r="AC149" s="232"/>
      <c r="AD149" s="232"/>
      <c r="AE149" s="232"/>
      <c r="AF149" s="232"/>
      <c r="AG149" s="232"/>
      <c r="AH149" s="232"/>
      <c r="AI149" s="232"/>
      <c r="AJ149" s="232"/>
      <c r="AK149" s="232"/>
      <c r="AL149" s="232"/>
    </row>
    <row r="150" spans="1:38" ht="13.8">
      <c r="A150" s="232"/>
      <c r="B150" s="232"/>
      <c r="C150" s="232"/>
      <c r="D150" s="232"/>
      <c r="E150" s="232"/>
      <c r="F150" s="232"/>
      <c r="G150" s="232"/>
      <c r="H150" s="232"/>
      <c r="I150" s="232"/>
      <c r="J150" s="232"/>
      <c r="K150" s="232"/>
      <c r="L150" s="232"/>
      <c r="M150" s="232"/>
      <c r="N150" s="232"/>
      <c r="O150" s="232"/>
      <c r="P150" s="232"/>
      <c r="Q150" s="232"/>
      <c r="R150" s="232"/>
      <c r="S150" s="232"/>
      <c r="T150" s="232"/>
      <c r="U150" s="232"/>
      <c r="V150" s="232"/>
      <c r="W150" s="232"/>
      <c r="X150" s="232"/>
      <c r="Y150" s="232"/>
      <c r="Z150" s="232"/>
      <c r="AA150" s="232"/>
      <c r="AB150" s="232"/>
      <c r="AC150" s="232"/>
      <c r="AD150" s="232"/>
      <c r="AE150" s="232"/>
      <c r="AF150" s="232"/>
      <c r="AG150" s="232"/>
      <c r="AH150" s="232"/>
      <c r="AI150" s="232"/>
      <c r="AJ150" s="232"/>
      <c r="AK150" s="232"/>
      <c r="AL150" s="232"/>
    </row>
    <row r="151" spans="1:38" ht="13.8">
      <c r="A151" s="232"/>
      <c r="B151" s="232"/>
      <c r="C151" s="232"/>
      <c r="D151" s="232"/>
      <c r="E151" s="232"/>
      <c r="F151" s="232"/>
      <c r="G151" s="232"/>
      <c r="H151" s="232"/>
      <c r="I151" s="232"/>
      <c r="J151" s="232"/>
      <c r="K151" s="232"/>
      <c r="L151" s="232"/>
      <c r="M151" s="232"/>
      <c r="N151" s="232"/>
      <c r="O151" s="232"/>
      <c r="P151" s="232"/>
      <c r="Q151" s="232"/>
      <c r="R151" s="232"/>
      <c r="S151" s="232"/>
      <c r="T151" s="232"/>
      <c r="U151" s="232"/>
      <c r="V151" s="232"/>
      <c r="W151" s="232"/>
      <c r="X151" s="232"/>
      <c r="Y151" s="232"/>
      <c r="Z151" s="232"/>
      <c r="AA151" s="232"/>
      <c r="AB151" s="232"/>
      <c r="AC151" s="232"/>
      <c r="AD151" s="232"/>
      <c r="AE151" s="232"/>
      <c r="AF151" s="232"/>
      <c r="AG151" s="232"/>
      <c r="AH151" s="232"/>
      <c r="AI151" s="232"/>
      <c r="AJ151" s="232"/>
      <c r="AK151" s="232"/>
      <c r="AL151" s="232"/>
    </row>
    <row r="152" spans="1:38" ht="13.8">
      <c r="A152" s="232"/>
      <c r="B152" s="232"/>
      <c r="C152" s="232"/>
      <c r="D152" s="232"/>
      <c r="E152" s="232"/>
      <c r="F152" s="232"/>
      <c r="G152" s="232"/>
      <c r="H152" s="232"/>
      <c r="I152" s="232"/>
      <c r="J152" s="232"/>
      <c r="K152" s="232"/>
      <c r="L152" s="232"/>
      <c r="M152" s="232"/>
      <c r="N152" s="232"/>
      <c r="O152" s="232"/>
      <c r="P152" s="232"/>
      <c r="Q152" s="232"/>
      <c r="R152" s="232"/>
      <c r="S152" s="232"/>
      <c r="T152" s="232"/>
      <c r="U152" s="232"/>
      <c r="V152" s="232"/>
      <c r="W152" s="232"/>
      <c r="X152" s="232"/>
      <c r="Y152" s="232"/>
      <c r="Z152" s="232"/>
      <c r="AA152" s="232"/>
      <c r="AB152" s="232"/>
      <c r="AC152" s="232"/>
      <c r="AD152" s="232"/>
      <c r="AE152" s="232"/>
      <c r="AF152" s="232"/>
      <c r="AG152" s="232"/>
      <c r="AH152" s="232"/>
      <c r="AI152" s="232"/>
      <c r="AJ152" s="232"/>
      <c r="AK152" s="232"/>
      <c r="AL152" s="232"/>
    </row>
    <row r="153" spans="1:38" ht="13.8">
      <c r="A153" s="232"/>
      <c r="B153" s="232"/>
      <c r="C153" s="232"/>
      <c r="D153" s="232"/>
      <c r="E153" s="232"/>
      <c r="F153" s="232"/>
      <c r="G153" s="232"/>
      <c r="H153" s="232"/>
      <c r="I153" s="232"/>
      <c r="J153" s="232"/>
      <c r="K153" s="232"/>
      <c r="L153" s="232"/>
      <c r="M153" s="232"/>
      <c r="N153" s="232"/>
      <c r="O153" s="232"/>
      <c r="P153" s="232"/>
      <c r="Q153" s="232"/>
      <c r="R153" s="232"/>
      <c r="S153" s="232"/>
      <c r="T153" s="232"/>
      <c r="U153" s="232"/>
      <c r="V153" s="232"/>
      <c r="W153" s="232"/>
      <c r="X153" s="232"/>
      <c r="Y153" s="232"/>
      <c r="Z153" s="232"/>
      <c r="AA153" s="232"/>
      <c r="AB153" s="232"/>
      <c r="AC153" s="232"/>
      <c r="AD153" s="232"/>
      <c r="AE153" s="232"/>
      <c r="AF153" s="232"/>
      <c r="AG153" s="232"/>
      <c r="AH153" s="232"/>
      <c r="AI153" s="232"/>
      <c r="AJ153" s="232"/>
      <c r="AK153" s="232"/>
      <c r="AL153" s="232"/>
    </row>
    <row r="154" spans="1:38" ht="13.8">
      <c r="A154" s="232"/>
      <c r="B154" s="232"/>
      <c r="C154" s="232"/>
      <c r="D154" s="232"/>
      <c r="E154" s="232"/>
      <c r="F154" s="232"/>
      <c r="G154" s="232"/>
      <c r="H154" s="232"/>
      <c r="I154" s="232"/>
      <c r="J154" s="232"/>
      <c r="K154" s="232"/>
      <c r="L154" s="232"/>
      <c r="M154" s="232"/>
      <c r="N154" s="232"/>
      <c r="O154" s="232"/>
      <c r="P154" s="232"/>
      <c r="Q154" s="232"/>
      <c r="R154" s="232"/>
      <c r="S154" s="232"/>
      <c r="T154" s="232"/>
      <c r="U154" s="232"/>
      <c r="V154" s="232"/>
      <c r="W154" s="232"/>
      <c r="X154" s="232"/>
      <c r="Y154" s="232"/>
      <c r="Z154" s="232"/>
      <c r="AA154" s="232"/>
      <c r="AB154" s="232"/>
      <c r="AC154" s="232"/>
      <c r="AD154" s="232"/>
      <c r="AE154" s="232"/>
      <c r="AF154" s="232"/>
      <c r="AG154" s="232"/>
      <c r="AH154" s="232"/>
      <c r="AI154" s="232"/>
      <c r="AJ154" s="232"/>
      <c r="AK154" s="232"/>
      <c r="AL154" s="232"/>
    </row>
    <row r="155" spans="1:38" ht="13.8">
      <c r="A155" s="232"/>
      <c r="B155" s="232"/>
      <c r="C155" s="232"/>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32"/>
      <c r="Z155" s="232"/>
      <c r="AA155" s="232"/>
      <c r="AB155" s="232"/>
      <c r="AC155" s="232"/>
      <c r="AD155" s="232"/>
      <c r="AE155" s="232"/>
      <c r="AF155" s="232"/>
      <c r="AG155" s="232"/>
      <c r="AH155" s="232"/>
      <c r="AI155" s="232"/>
      <c r="AJ155" s="232"/>
      <c r="AK155" s="232"/>
      <c r="AL155" s="232"/>
    </row>
    <row r="156" spans="1:38" ht="13.8">
      <c r="A156" s="232"/>
      <c r="B156" s="232"/>
      <c r="C156" s="232"/>
      <c r="D156" s="232"/>
      <c r="E156" s="232"/>
      <c r="F156" s="232"/>
      <c r="G156" s="232"/>
      <c r="H156" s="232"/>
      <c r="I156" s="232"/>
      <c r="J156" s="232"/>
      <c r="K156" s="232"/>
      <c r="L156" s="232"/>
      <c r="M156" s="232"/>
      <c r="N156" s="232"/>
      <c r="O156" s="232"/>
      <c r="P156" s="232"/>
      <c r="Q156" s="232"/>
      <c r="R156" s="232"/>
      <c r="S156" s="232"/>
      <c r="T156" s="232"/>
      <c r="U156" s="232"/>
      <c r="V156" s="232"/>
      <c r="W156" s="232"/>
      <c r="X156" s="232"/>
      <c r="Y156" s="232"/>
      <c r="Z156" s="232"/>
      <c r="AA156" s="232"/>
      <c r="AB156" s="232"/>
      <c r="AC156" s="232"/>
      <c r="AD156" s="232"/>
      <c r="AE156" s="232"/>
      <c r="AF156" s="232"/>
      <c r="AG156" s="232"/>
      <c r="AH156" s="232"/>
      <c r="AI156" s="232"/>
      <c r="AJ156" s="232"/>
      <c r="AK156" s="232"/>
      <c r="AL156" s="232"/>
    </row>
    <row r="157" spans="1:38" ht="13.8">
      <c r="A157" s="232"/>
      <c r="B157" s="232"/>
      <c r="C157" s="232"/>
      <c r="D157" s="232"/>
      <c r="E157" s="232"/>
      <c r="F157" s="232"/>
      <c r="G157" s="232"/>
      <c r="H157" s="232"/>
      <c r="I157" s="232"/>
      <c r="J157" s="232"/>
      <c r="K157" s="232"/>
      <c r="L157" s="232"/>
      <c r="M157" s="232"/>
      <c r="N157" s="232"/>
      <c r="O157" s="232"/>
      <c r="P157" s="232"/>
      <c r="Q157" s="232"/>
      <c r="R157" s="232"/>
      <c r="S157" s="232"/>
      <c r="T157" s="232"/>
      <c r="U157" s="232"/>
      <c r="V157" s="232"/>
      <c r="W157" s="232"/>
      <c r="X157" s="232"/>
      <c r="Y157" s="232"/>
      <c r="Z157" s="232"/>
      <c r="AA157" s="232"/>
      <c r="AB157" s="232"/>
      <c r="AC157" s="232"/>
      <c r="AD157" s="232"/>
      <c r="AE157" s="232"/>
      <c r="AF157" s="232"/>
      <c r="AG157" s="232"/>
      <c r="AH157" s="232"/>
      <c r="AI157" s="232"/>
      <c r="AJ157" s="232"/>
      <c r="AK157" s="232"/>
      <c r="AL157" s="232"/>
    </row>
    <row r="158" spans="1:38" ht="13.8">
      <c r="A158" s="232"/>
      <c r="B158" s="232"/>
      <c r="C158" s="232"/>
      <c r="D158" s="232"/>
      <c r="E158" s="232"/>
      <c r="F158" s="232"/>
      <c r="G158" s="232"/>
      <c r="H158" s="232"/>
      <c r="I158" s="232"/>
      <c r="J158" s="232"/>
      <c r="K158" s="232"/>
      <c r="L158" s="232"/>
      <c r="M158" s="232"/>
      <c r="N158" s="232"/>
      <c r="O158" s="232"/>
      <c r="P158" s="232"/>
      <c r="Q158" s="232"/>
      <c r="R158" s="232"/>
      <c r="S158" s="232"/>
      <c r="T158" s="232"/>
      <c r="U158" s="232"/>
      <c r="V158" s="232"/>
      <c r="W158" s="232"/>
      <c r="X158" s="232"/>
      <c r="Y158" s="232"/>
      <c r="Z158" s="232"/>
      <c r="AA158" s="232"/>
      <c r="AB158" s="232"/>
      <c r="AC158" s="232"/>
      <c r="AD158" s="232"/>
      <c r="AE158" s="232"/>
      <c r="AF158" s="232"/>
      <c r="AG158" s="232"/>
      <c r="AH158" s="232"/>
      <c r="AI158" s="232"/>
      <c r="AJ158" s="232"/>
      <c r="AK158" s="232"/>
      <c r="AL158" s="232"/>
    </row>
    <row r="159" spans="1:38" ht="13.8">
      <c r="A159" s="232"/>
      <c r="B159" s="232"/>
      <c r="C159" s="232"/>
      <c r="D159" s="232"/>
      <c r="E159" s="232"/>
      <c r="F159" s="232"/>
      <c r="G159" s="232"/>
      <c r="H159" s="232"/>
      <c r="I159" s="232"/>
      <c r="J159" s="232"/>
      <c r="K159" s="232"/>
      <c r="L159" s="232"/>
      <c r="M159" s="232"/>
      <c r="N159" s="232"/>
      <c r="O159" s="232"/>
      <c r="P159" s="232"/>
      <c r="Q159" s="232"/>
      <c r="R159" s="232"/>
      <c r="S159" s="232"/>
      <c r="T159" s="232"/>
      <c r="U159" s="232"/>
      <c r="V159" s="232"/>
      <c r="W159" s="232"/>
      <c r="X159" s="232"/>
      <c r="Y159" s="232"/>
      <c r="Z159" s="232"/>
      <c r="AA159" s="232"/>
      <c r="AB159" s="232"/>
      <c r="AC159" s="232"/>
      <c r="AD159" s="232"/>
      <c r="AE159" s="232"/>
      <c r="AF159" s="232"/>
      <c r="AG159" s="232"/>
      <c r="AH159" s="232"/>
      <c r="AI159" s="232"/>
      <c r="AJ159" s="232"/>
      <c r="AK159" s="232"/>
      <c r="AL159" s="232"/>
    </row>
    <row r="160" spans="1:38" ht="13.8">
      <c r="A160" s="232"/>
      <c r="B160" s="232"/>
      <c r="C160" s="232"/>
      <c r="D160" s="232"/>
      <c r="E160" s="232"/>
      <c r="F160" s="232"/>
      <c r="G160" s="232"/>
      <c r="H160" s="232"/>
      <c r="I160" s="232"/>
      <c r="J160" s="232"/>
      <c r="K160" s="232"/>
      <c r="L160" s="232"/>
      <c r="M160" s="232"/>
      <c r="N160" s="232"/>
      <c r="O160" s="232"/>
      <c r="P160" s="232"/>
      <c r="Q160" s="232"/>
      <c r="R160" s="232"/>
      <c r="S160" s="232"/>
      <c r="T160" s="232"/>
      <c r="U160" s="232"/>
      <c r="V160" s="232"/>
      <c r="W160" s="232"/>
      <c r="X160" s="232"/>
      <c r="Y160" s="232"/>
      <c r="Z160" s="232"/>
      <c r="AA160" s="232"/>
      <c r="AB160" s="232"/>
      <c r="AC160" s="232"/>
      <c r="AD160" s="232"/>
      <c r="AE160" s="232"/>
      <c r="AF160" s="232"/>
      <c r="AG160" s="232"/>
      <c r="AH160" s="232"/>
      <c r="AI160" s="232"/>
      <c r="AJ160" s="232"/>
      <c r="AK160" s="232"/>
      <c r="AL160" s="232"/>
    </row>
    <row r="161" spans="1:38" ht="13.8">
      <c r="A161" s="232"/>
      <c r="B161" s="232"/>
      <c r="C161" s="232"/>
      <c r="D161" s="232"/>
      <c r="E161" s="232"/>
      <c r="F161" s="232"/>
      <c r="G161" s="232"/>
      <c r="H161" s="232"/>
      <c r="I161" s="232"/>
      <c r="J161" s="232"/>
      <c r="K161" s="232"/>
      <c r="L161" s="232"/>
      <c r="M161" s="232"/>
      <c r="N161" s="232"/>
      <c r="O161" s="232"/>
      <c r="P161" s="232"/>
      <c r="Q161" s="232"/>
      <c r="R161" s="232"/>
      <c r="S161" s="232"/>
      <c r="T161" s="232"/>
      <c r="U161" s="232"/>
      <c r="V161" s="232"/>
      <c r="W161" s="232"/>
      <c r="X161" s="232"/>
      <c r="Y161" s="232"/>
      <c r="Z161" s="232"/>
      <c r="AA161" s="232"/>
      <c r="AB161" s="232"/>
      <c r="AC161" s="232"/>
      <c r="AD161" s="232"/>
      <c r="AE161" s="232"/>
      <c r="AF161" s="232"/>
      <c r="AG161" s="232"/>
      <c r="AH161" s="232"/>
      <c r="AI161" s="232"/>
      <c r="AJ161" s="232"/>
      <c r="AK161" s="232"/>
      <c r="AL161" s="232"/>
    </row>
    <row r="162" spans="1:38" ht="13.8">
      <c r="A162" s="232"/>
      <c r="B162" s="232"/>
      <c r="C162" s="232"/>
      <c r="D162" s="232"/>
      <c r="E162" s="232"/>
      <c r="F162" s="232"/>
      <c r="G162" s="232"/>
      <c r="H162" s="232"/>
      <c r="I162" s="232"/>
      <c r="J162" s="232"/>
      <c r="K162" s="232"/>
      <c r="L162" s="232"/>
      <c r="M162" s="232"/>
      <c r="N162" s="232"/>
      <c r="O162" s="232"/>
      <c r="P162" s="232"/>
      <c r="Q162" s="232"/>
      <c r="R162" s="232"/>
      <c r="S162" s="232"/>
      <c r="T162" s="232"/>
      <c r="U162" s="232"/>
      <c r="V162" s="232"/>
      <c r="W162" s="232"/>
      <c r="X162" s="232"/>
      <c r="Y162" s="232"/>
      <c r="Z162" s="232"/>
      <c r="AA162" s="232"/>
      <c r="AB162" s="232"/>
      <c r="AC162" s="232"/>
      <c r="AD162" s="232"/>
      <c r="AE162" s="232"/>
      <c r="AF162" s="232"/>
      <c r="AG162" s="232"/>
      <c r="AH162" s="232"/>
      <c r="AI162" s="232"/>
      <c r="AJ162" s="232"/>
      <c r="AK162" s="232"/>
      <c r="AL162" s="232"/>
    </row>
    <row r="163" spans="1:38" ht="13.8">
      <c r="A163" s="232"/>
      <c r="B163" s="232"/>
      <c r="C163" s="232"/>
      <c r="D163" s="232"/>
      <c r="E163" s="232"/>
      <c r="F163" s="232"/>
      <c r="G163" s="232"/>
      <c r="H163" s="232"/>
      <c r="I163" s="232"/>
      <c r="J163" s="232"/>
      <c r="K163" s="232"/>
      <c r="L163" s="232"/>
      <c r="M163" s="232"/>
      <c r="N163" s="232"/>
      <c r="O163" s="232"/>
      <c r="P163" s="232"/>
      <c r="Q163" s="232"/>
      <c r="R163" s="232"/>
      <c r="S163" s="232"/>
      <c r="T163" s="232"/>
      <c r="U163" s="232"/>
      <c r="V163" s="232"/>
      <c r="W163" s="232"/>
      <c r="X163" s="232"/>
      <c r="Y163" s="232"/>
      <c r="Z163" s="232"/>
      <c r="AA163" s="232"/>
      <c r="AB163" s="232"/>
      <c r="AC163" s="232"/>
      <c r="AD163" s="232"/>
      <c r="AE163" s="232"/>
      <c r="AF163" s="232"/>
      <c r="AG163" s="232"/>
      <c r="AH163" s="232"/>
      <c r="AI163" s="232"/>
      <c r="AJ163" s="232"/>
      <c r="AK163" s="232"/>
      <c r="AL163" s="232"/>
    </row>
    <row r="164" spans="1:38" ht="13.8">
      <c r="A164" s="232"/>
      <c r="B164" s="232"/>
      <c r="C164" s="232"/>
      <c r="D164" s="232"/>
      <c r="E164" s="232"/>
      <c r="F164" s="232"/>
      <c r="G164" s="232"/>
      <c r="H164" s="232"/>
      <c r="I164" s="232"/>
      <c r="J164" s="232"/>
      <c r="K164" s="232"/>
      <c r="L164" s="232"/>
      <c r="M164" s="232"/>
      <c r="N164" s="232"/>
      <c r="O164" s="232"/>
      <c r="P164" s="232"/>
      <c r="Q164" s="232"/>
      <c r="R164" s="232"/>
      <c r="S164" s="232"/>
      <c r="T164" s="232"/>
      <c r="U164" s="232"/>
      <c r="V164" s="232"/>
      <c r="W164" s="232"/>
      <c r="X164" s="232"/>
      <c r="Y164" s="232"/>
      <c r="Z164" s="232"/>
      <c r="AA164" s="232"/>
      <c r="AB164" s="232"/>
      <c r="AC164" s="232"/>
      <c r="AD164" s="232"/>
      <c r="AE164" s="232"/>
      <c r="AF164" s="232"/>
      <c r="AG164" s="232"/>
      <c r="AH164" s="232"/>
      <c r="AI164" s="232"/>
      <c r="AJ164" s="232"/>
      <c r="AK164" s="232"/>
      <c r="AL164" s="232"/>
    </row>
    <row r="165" spans="1:38" ht="13.8">
      <c r="A165" s="232"/>
      <c r="B165" s="232"/>
      <c r="C165" s="232"/>
      <c r="D165" s="232"/>
      <c r="E165" s="232"/>
      <c r="F165" s="232"/>
      <c r="G165" s="232"/>
      <c r="H165" s="232"/>
      <c r="I165" s="232"/>
      <c r="J165" s="232"/>
      <c r="K165" s="232"/>
      <c r="L165" s="232"/>
      <c r="M165" s="232"/>
      <c r="N165" s="232"/>
      <c r="O165" s="232"/>
      <c r="P165" s="232"/>
      <c r="Q165" s="232"/>
      <c r="R165" s="232"/>
      <c r="S165" s="232"/>
      <c r="T165" s="232"/>
      <c r="U165" s="232"/>
      <c r="V165" s="232"/>
      <c r="W165" s="232"/>
      <c r="X165" s="232"/>
      <c r="Y165" s="232"/>
      <c r="Z165" s="232"/>
      <c r="AA165" s="232"/>
      <c r="AB165" s="232"/>
      <c r="AC165" s="232"/>
      <c r="AD165" s="232"/>
      <c r="AE165" s="232"/>
      <c r="AF165" s="232"/>
      <c r="AG165" s="232"/>
      <c r="AH165" s="232"/>
      <c r="AI165" s="232"/>
      <c r="AJ165" s="232"/>
      <c r="AK165" s="232"/>
      <c r="AL165" s="232"/>
    </row>
    <row r="166" spans="1:38" ht="13.8">
      <c r="A166" s="232"/>
      <c r="B166" s="232"/>
      <c r="C166" s="232"/>
      <c r="D166" s="232"/>
      <c r="E166" s="232"/>
      <c r="F166" s="232"/>
      <c r="G166" s="232"/>
      <c r="H166" s="232"/>
      <c r="I166" s="232"/>
      <c r="J166" s="232"/>
      <c r="K166" s="232"/>
      <c r="L166" s="232"/>
      <c r="M166" s="232"/>
      <c r="N166" s="232"/>
      <c r="O166" s="232"/>
      <c r="P166" s="232"/>
      <c r="Q166" s="232"/>
      <c r="R166" s="232"/>
      <c r="S166" s="232"/>
      <c r="T166" s="232"/>
      <c r="U166" s="232"/>
      <c r="V166" s="232"/>
      <c r="W166" s="232"/>
      <c r="X166" s="232"/>
      <c r="Y166" s="232"/>
      <c r="Z166" s="232"/>
      <c r="AA166" s="232"/>
      <c r="AB166" s="232"/>
      <c r="AC166" s="232"/>
      <c r="AD166" s="232"/>
      <c r="AE166" s="232"/>
      <c r="AF166" s="232"/>
      <c r="AG166" s="232"/>
      <c r="AH166" s="232"/>
      <c r="AI166" s="232"/>
      <c r="AJ166" s="232"/>
      <c r="AK166" s="232"/>
      <c r="AL166" s="232"/>
    </row>
    <row r="167" spans="1:38" ht="13.8">
      <c r="A167" s="232"/>
      <c r="B167" s="232"/>
      <c r="C167" s="232"/>
      <c r="D167" s="232"/>
      <c r="E167" s="232"/>
      <c r="F167" s="232"/>
      <c r="G167" s="232"/>
      <c r="H167" s="232"/>
      <c r="I167" s="232"/>
      <c r="J167" s="232"/>
      <c r="K167" s="232"/>
      <c r="L167" s="232"/>
      <c r="M167" s="232"/>
      <c r="N167" s="232"/>
      <c r="O167" s="232"/>
      <c r="P167" s="232"/>
      <c r="Q167" s="232"/>
      <c r="R167" s="232"/>
      <c r="S167" s="232"/>
      <c r="T167" s="232"/>
      <c r="U167" s="232"/>
      <c r="V167" s="232"/>
      <c r="W167" s="232"/>
      <c r="X167" s="232"/>
      <c r="Y167" s="232"/>
      <c r="Z167" s="232"/>
      <c r="AA167" s="232"/>
      <c r="AB167" s="232"/>
      <c r="AC167" s="232"/>
      <c r="AD167" s="232"/>
      <c r="AE167" s="232"/>
      <c r="AF167" s="232"/>
      <c r="AG167" s="232"/>
      <c r="AH167" s="232"/>
      <c r="AI167" s="232"/>
      <c r="AJ167" s="232"/>
      <c r="AK167" s="232"/>
      <c r="AL167" s="232"/>
    </row>
    <row r="168" spans="1:38" ht="13.8">
      <c r="A168" s="232"/>
      <c r="B168" s="232"/>
      <c r="C168" s="232"/>
      <c r="D168" s="232"/>
      <c r="E168" s="232"/>
      <c r="F168" s="232"/>
      <c r="G168" s="232"/>
      <c r="H168" s="232"/>
      <c r="I168" s="232"/>
      <c r="J168" s="232"/>
      <c r="K168" s="232"/>
      <c r="L168" s="232"/>
      <c r="M168" s="232"/>
      <c r="N168" s="232"/>
      <c r="O168" s="232"/>
      <c r="P168" s="232"/>
      <c r="Q168" s="232"/>
      <c r="R168" s="232"/>
      <c r="S168" s="232"/>
      <c r="T168" s="232"/>
      <c r="U168" s="232"/>
      <c r="V168" s="232"/>
      <c r="W168" s="232"/>
      <c r="X168" s="232"/>
      <c r="Y168" s="232"/>
      <c r="Z168" s="232"/>
      <c r="AA168" s="232"/>
      <c r="AB168" s="232"/>
      <c r="AC168" s="232"/>
      <c r="AD168" s="232"/>
      <c r="AE168" s="232"/>
      <c r="AF168" s="232"/>
      <c r="AG168" s="232"/>
      <c r="AH168" s="232"/>
      <c r="AI168" s="232"/>
      <c r="AJ168" s="232"/>
      <c r="AK168" s="232"/>
      <c r="AL168" s="232"/>
    </row>
    <row r="169" spans="1:38" ht="13.8">
      <c r="A169" s="232"/>
      <c r="B169" s="232"/>
      <c r="C169" s="232"/>
      <c r="D169" s="232"/>
      <c r="E169" s="232"/>
      <c r="F169" s="232"/>
      <c r="G169" s="232"/>
      <c r="H169" s="232"/>
      <c r="I169" s="232"/>
      <c r="J169" s="232"/>
      <c r="K169" s="232"/>
      <c r="L169" s="232"/>
      <c r="M169" s="232"/>
      <c r="N169" s="232"/>
      <c r="O169" s="232"/>
      <c r="P169" s="232"/>
      <c r="Q169" s="232"/>
      <c r="R169" s="232"/>
      <c r="S169" s="232"/>
      <c r="T169" s="232"/>
      <c r="U169" s="232"/>
      <c r="V169" s="232"/>
      <c r="W169" s="232"/>
      <c r="X169" s="232"/>
      <c r="Y169" s="232"/>
      <c r="Z169" s="232"/>
      <c r="AA169" s="232"/>
      <c r="AB169" s="232"/>
      <c r="AC169" s="232"/>
      <c r="AD169" s="232"/>
      <c r="AE169" s="232"/>
      <c r="AF169" s="232"/>
      <c r="AG169" s="232"/>
      <c r="AH169" s="232"/>
      <c r="AI169" s="232"/>
      <c r="AJ169" s="232"/>
      <c r="AK169" s="232"/>
      <c r="AL169" s="232"/>
    </row>
    <row r="170" spans="1:38" ht="13.8">
      <c r="A170" s="232"/>
      <c r="B170" s="232"/>
      <c r="C170" s="232"/>
      <c r="D170" s="232"/>
      <c r="E170" s="232"/>
      <c r="F170" s="232"/>
      <c r="G170" s="232"/>
      <c r="H170" s="232"/>
      <c r="I170" s="232"/>
      <c r="J170" s="232"/>
      <c r="K170" s="232"/>
      <c r="L170" s="232"/>
      <c r="M170" s="232"/>
      <c r="N170" s="232"/>
      <c r="O170" s="232"/>
      <c r="P170" s="232"/>
      <c r="Q170" s="232"/>
      <c r="R170" s="232"/>
      <c r="S170" s="232"/>
      <c r="T170" s="232"/>
      <c r="U170" s="232"/>
      <c r="V170" s="232"/>
      <c r="W170" s="232"/>
      <c r="X170" s="232"/>
      <c r="Y170" s="232"/>
      <c r="Z170" s="232"/>
      <c r="AA170" s="232"/>
      <c r="AB170" s="232"/>
      <c r="AC170" s="232"/>
      <c r="AD170" s="232"/>
      <c r="AE170" s="232"/>
      <c r="AF170" s="232"/>
      <c r="AG170" s="232"/>
      <c r="AH170" s="232"/>
      <c r="AI170" s="232"/>
      <c r="AJ170" s="232"/>
      <c r="AK170" s="232"/>
      <c r="AL170" s="232"/>
    </row>
    <row r="171" spans="1:38" ht="13.8">
      <c r="A171" s="232"/>
      <c r="B171" s="232"/>
      <c r="C171" s="232"/>
      <c r="D171" s="232"/>
      <c r="E171" s="232"/>
      <c r="F171" s="232"/>
      <c r="G171" s="232"/>
      <c r="H171" s="232"/>
      <c r="I171" s="232"/>
      <c r="J171" s="232"/>
      <c r="K171" s="232"/>
      <c r="L171" s="232"/>
      <c r="M171" s="232"/>
      <c r="N171" s="232"/>
      <c r="O171" s="232"/>
      <c r="P171" s="232"/>
      <c r="Q171" s="232"/>
      <c r="R171" s="232"/>
      <c r="S171" s="232"/>
      <c r="T171" s="232"/>
      <c r="U171" s="232"/>
      <c r="V171" s="232"/>
      <c r="W171" s="232"/>
      <c r="X171" s="232"/>
      <c r="Y171" s="232"/>
      <c r="Z171" s="232"/>
      <c r="AA171" s="232"/>
      <c r="AB171" s="232"/>
      <c r="AC171" s="232"/>
      <c r="AD171" s="232"/>
      <c r="AE171" s="232"/>
      <c r="AF171" s="232"/>
      <c r="AG171" s="232"/>
      <c r="AH171" s="232"/>
      <c r="AI171" s="232"/>
      <c r="AJ171" s="232"/>
      <c r="AK171" s="232"/>
      <c r="AL171" s="232"/>
    </row>
    <row r="172" spans="1:38" ht="13.8">
      <c r="A172" s="232"/>
      <c r="B172" s="232"/>
      <c r="C172" s="232"/>
      <c r="D172" s="232"/>
      <c r="E172" s="232"/>
      <c r="F172" s="232"/>
      <c r="G172" s="232"/>
      <c r="H172" s="232"/>
      <c r="I172" s="232"/>
      <c r="J172" s="232"/>
      <c r="K172" s="232"/>
      <c r="L172" s="232"/>
      <c r="M172" s="232"/>
      <c r="N172" s="232"/>
      <c r="O172" s="232"/>
      <c r="P172" s="232"/>
      <c r="Q172" s="232"/>
      <c r="R172" s="232"/>
      <c r="S172" s="232"/>
      <c r="T172" s="232"/>
      <c r="U172" s="232"/>
      <c r="V172" s="232"/>
      <c r="W172" s="232"/>
      <c r="X172" s="232"/>
      <c r="Y172" s="232"/>
      <c r="Z172" s="232"/>
      <c r="AA172" s="232"/>
      <c r="AB172" s="232"/>
      <c r="AC172" s="232"/>
      <c r="AD172" s="232"/>
      <c r="AE172" s="232"/>
      <c r="AF172" s="232"/>
      <c r="AG172" s="232"/>
      <c r="AH172" s="232"/>
      <c r="AI172" s="232"/>
      <c r="AJ172" s="232"/>
      <c r="AK172" s="232"/>
      <c r="AL172" s="232"/>
    </row>
    <row r="173" spans="1:38" ht="13.8">
      <c r="A173" s="232"/>
      <c r="B173" s="232"/>
      <c r="C173" s="232"/>
      <c r="D173" s="232"/>
      <c r="E173" s="232"/>
      <c r="F173" s="232"/>
      <c r="G173" s="232"/>
      <c r="H173" s="232"/>
      <c r="I173" s="232"/>
      <c r="J173" s="232"/>
      <c r="K173" s="232"/>
      <c r="L173" s="232"/>
      <c r="M173" s="232"/>
      <c r="N173" s="232"/>
      <c r="O173" s="232"/>
      <c r="P173" s="232"/>
      <c r="Q173" s="232"/>
      <c r="R173" s="232"/>
      <c r="S173" s="232"/>
      <c r="T173" s="232"/>
      <c r="U173" s="232"/>
      <c r="V173" s="232"/>
      <c r="W173" s="232"/>
      <c r="X173" s="232"/>
      <c r="Y173" s="232"/>
      <c r="Z173" s="232"/>
      <c r="AA173" s="232"/>
      <c r="AB173" s="232"/>
      <c r="AC173" s="232"/>
      <c r="AD173" s="232"/>
      <c r="AE173" s="232"/>
      <c r="AF173" s="232"/>
      <c r="AG173" s="232"/>
      <c r="AH173" s="232"/>
      <c r="AI173" s="232"/>
      <c r="AJ173" s="232"/>
      <c r="AK173" s="232"/>
      <c r="AL173" s="232"/>
    </row>
    <row r="174" spans="1:38" ht="13.8">
      <c r="A174" s="232"/>
      <c r="B174" s="232"/>
      <c r="C174" s="232"/>
      <c r="D174" s="232"/>
      <c r="E174" s="232"/>
      <c r="F174" s="232"/>
      <c r="G174" s="232"/>
      <c r="H174" s="232"/>
      <c r="I174" s="232"/>
      <c r="J174" s="232"/>
      <c r="K174" s="232"/>
      <c r="L174" s="232"/>
      <c r="M174" s="232"/>
      <c r="N174" s="232"/>
      <c r="O174" s="232"/>
      <c r="P174" s="232"/>
      <c r="Q174" s="232"/>
      <c r="R174" s="232"/>
      <c r="S174" s="232"/>
      <c r="T174" s="232"/>
      <c r="U174" s="232"/>
      <c r="V174" s="232"/>
      <c r="W174" s="232"/>
      <c r="X174" s="232"/>
      <c r="Y174" s="232"/>
      <c r="Z174" s="232"/>
      <c r="AA174" s="232"/>
      <c r="AB174" s="232"/>
      <c r="AC174" s="232"/>
      <c r="AD174" s="232"/>
      <c r="AE174" s="232"/>
      <c r="AF174" s="232"/>
      <c r="AG174" s="232"/>
      <c r="AH174" s="232"/>
      <c r="AI174" s="232"/>
      <c r="AJ174" s="232"/>
      <c r="AK174" s="232"/>
      <c r="AL174" s="232"/>
    </row>
    <row r="175" spans="1:38" ht="13.8">
      <c r="A175" s="232"/>
      <c r="B175" s="232"/>
      <c r="C175" s="232"/>
      <c r="D175" s="232"/>
      <c r="E175" s="232"/>
      <c r="F175" s="232"/>
      <c r="G175" s="232"/>
      <c r="H175" s="232"/>
      <c r="I175" s="232"/>
      <c r="J175" s="232"/>
      <c r="K175" s="232"/>
      <c r="L175" s="232"/>
      <c r="M175" s="232"/>
      <c r="N175" s="232"/>
      <c r="O175" s="232"/>
      <c r="P175" s="232"/>
      <c r="Q175" s="232"/>
      <c r="R175" s="232"/>
      <c r="S175" s="232"/>
      <c r="T175" s="232"/>
      <c r="U175" s="232"/>
      <c r="V175" s="232"/>
      <c r="W175" s="232"/>
      <c r="X175" s="232"/>
      <c r="Y175" s="232"/>
      <c r="Z175" s="232"/>
      <c r="AA175" s="232"/>
      <c r="AB175" s="232"/>
      <c r="AC175" s="232"/>
      <c r="AD175" s="232"/>
      <c r="AE175" s="232"/>
      <c r="AF175" s="232"/>
      <c r="AG175" s="232"/>
      <c r="AH175" s="232"/>
      <c r="AI175" s="232"/>
      <c r="AJ175" s="232"/>
      <c r="AK175" s="232"/>
      <c r="AL175" s="232"/>
    </row>
    <row r="176" spans="1:38" ht="13.8">
      <c r="A176" s="232"/>
      <c r="B176" s="232"/>
      <c r="C176" s="232"/>
      <c r="D176" s="232"/>
      <c r="E176" s="232"/>
      <c r="F176" s="232"/>
      <c r="G176" s="232"/>
      <c r="H176" s="232"/>
      <c r="I176" s="232"/>
      <c r="J176" s="232"/>
      <c r="K176" s="232"/>
      <c r="L176" s="232"/>
      <c r="M176" s="232"/>
      <c r="N176" s="232"/>
      <c r="O176" s="232"/>
      <c r="P176" s="232"/>
      <c r="Q176" s="232"/>
      <c r="R176" s="232"/>
      <c r="S176" s="232"/>
      <c r="T176" s="232"/>
      <c r="U176" s="232"/>
      <c r="V176" s="232"/>
      <c r="W176" s="232"/>
      <c r="X176" s="232"/>
      <c r="Y176" s="232"/>
      <c r="Z176" s="232"/>
      <c r="AA176" s="232"/>
      <c r="AB176" s="232"/>
      <c r="AC176" s="232"/>
      <c r="AD176" s="232"/>
      <c r="AE176" s="232"/>
      <c r="AF176" s="232"/>
      <c r="AG176" s="232"/>
      <c r="AH176" s="232"/>
      <c r="AI176" s="232"/>
      <c r="AJ176" s="232"/>
      <c r="AK176" s="232"/>
      <c r="AL176" s="232"/>
    </row>
    <row r="177" spans="1:38" ht="13.8">
      <c r="A177" s="232"/>
      <c r="B177" s="232"/>
      <c r="C177" s="232"/>
      <c r="D177" s="232"/>
      <c r="E177" s="232"/>
      <c r="F177" s="232"/>
      <c r="G177" s="232"/>
      <c r="H177" s="232"/>
      <c r="I177" s="232"/>
      <c r="J177" s="232"/>
      <c r="K177" s="232"/>
      <c r="L177" s="232"/>
      <c r="M177" s="232"/>
      <c r="N177" s="232"/>
      <c r="O177" s="232"/>
      <c r="P177" s="232"/>
      <c r="Q177" s="232"/>
      <c r="R177" s="232"/>
      <c r="S177" s="232"/>
      <c r="T177" s="232"/>
      <c r="U177" s="232"/>
      <c r="V177" s="232"/>
      <c r="W177" s="232"/>
      <c r="X177" s="232"/>
      <c r="Y177" s="232"/>
      <c r="Z177" s="232"/>
      <c r="AA177" s="232"/>
      <c r="AB177" s="232"/>
      <c r="AC177" s="232"/>
      <c r="AD177" s="232"/>
      <c r="AE177" s="232"/>
      <c r="AF177" s="232"/>
      <c r="AG177" s="232"/>
      <c r="AH177" s="232"/>
      <c r="AI177" s="232"/>
      <c r="AJ177" s="232"/>
      <c r="AK177" s="232"/>
      <c r="AL177" s="232"/>
    </row>
    <row r="178" spans="1:38" ht="13.8">
      <c r="A178" s="232"/>
      <c r="B178" s="232"/>
      <c r="C178" s="232"/>
      <c r="D178" s="232"/>
      <c r="E178" s="232"/>
      <c r="F178" s="232"/>
      <c r="G178" s="232"/>
      <c r="H178" s="232"/>
      <c r="I178" s="232"/>
      <c r="J178" s="232"/>
      <c r="K178" s="232"/>
      <c r="L178" s="232"/>
      <c r="M178" s="232"/>
      <c r="N178" s="232"/>
      <c r="O178" s="232"/>
      <c r="P178" s="232"/>
      <c r="Q178" s="232"/>
      <c r="R178" s="232"/>
      <c r="S178" s="232"/>
      <c r="T178" s="232"/>
      <c r="U178" s="232"/>
      <c r="V178" s="232"/>
      <c r="W178" s="232"/>
      <c r="X178" s="232"/>
      <c r="Y178" s="232"/>
      <c r="Z178" s="232"/>
      <c r="AA178" s="232"/>
      <c r="AB178" s="232"/>
      <c r="AC178" s="232"/>
      <c r="AD178" s="232"/>
      <c r="AE178" s="232"/>
      <c r="AF178" s="232"/>
      <c r="AG178" s="232"/>
      <c r="AH178" s="232"/>
      <c r="AI178" s="232"/>
      <c r="AJ178" s="232"/>
      <c r="AK178" s="232"/>
      <c r="AL178" s="232"/>
    </row>
    <row r="179" spans="1:38" ht="13.8">
      <c r="A179" s="232"/>
      <c r="B179" s="232"/>
      <c r="C179" s="232"/>
      <c r="D179" s="232"/>
      <c r="E179" s="232"/>
      <c r="F179" s="232"/>
      <c r="G179" s="232"/>
      <c r="H179" s="232"/>
      <c r="I179" s="232"/>
      <c r="J179" s="232"/>
      <c r="K179" s="232"/>
      <c r="L179" s="232"/>
      <c r="M179" s="232"/>
      <c r="N179" s="232"/>
      <c r="O179" s="232"/>
      <c r="P179" s="232"/>
      <c r="Q179" s="232"/>
      <c r="R179" s="232"/>
      <c r="S179" s="232"/>
      <c r="T179" s="232"/>
      <c r="U179" s="232"/>
      <c r="V179" s="232"/>
      <c r="W179" s="232"/>
      <c r="X179" s="232"/>
      <c r="Y179" s="232"/>
      <c r="Z179" s="232"/>
      <c r="AA179" s="232"/>
      <c r="AB179" s="232"/>
      <c r="AC179" s="232"/>
      <c r="AD179" s="232"/>
      <c r="AE179" s="232"/>
      <c r="AF179" s="232"/>
      <c r="AG179" s="232"/>
      <c r="AH179" s="232"/>
      <c r="AI179" s="232"/>
      <c r="AJ179" s="232"/>
      <c r="AK179" s="232"/>
      <c r="AL179" s="232"/>
    </row>
    <row r="180" spans="1:38" ht="13.8">
      <c r="A180" s="232"/>
      <c r="B180" s="232"/>
      <c r="C180" s="232"/>
      <c r="D180" s="232"/>
      <c r="E180" s="232"/>
      <c r="F180" s="232"/>
      <c r="G180" s="232"/>
      <c r="H180" s="232"/>
      <c r="I180" s="232"/>
      <c r="J180" s="232"/>
      <c r="K180" s="232"/>
      <c r="L180" s="232"/>
      <c r="M180" s="232"/>
      <c r="N180" s="232"/>
      <c r="O180" s="232"/>
      <c r="P180" s="232"/>
      <c r="Q180" s="232"/>
      <c r="R180" s="232"/>
      <c r="S180" s="232"/>
      <c r="T180" s="232"/>
      <c r="U180" s="232"/>
      <c r="V180" s="232"/>
      <c r="W180" s="232"/>
      <c r="X180" s="232"/>
      <c r="Y180" s="232"/>
      <c r="Z180" s="232"/>
      <c r="AA180" s="232"/>
      <c r="AB180" s="232"/>
      <c r="AC180" s="232"/>
      <c r="AD180" s="232"/>
      <c r="AE180" s="232"/>
      <c r="AF180" s="232"/>
      <c r="AG180" s="232"/>
      <c r="AH180" s="232"/>
      <c r="AI180" s="232"/>
      <c r="AJ180" s="232"/>
      <c r="AK180" s="232"/>
      <c r="AL180" s="232"/>
    </row>
    <row r="181" spans="1:38" ht="13.8">
      <c r="A181" s="232"/>
      <c r="B181" s="232"/>
      <c r="C181" s="232"/>
      <c r="D181" s="232"/>
      <c r="E181" s="232"/>
      <c r="F181" s="232"/>
      <c r="G181" s="232"/>
      <c r="H181" s="232"/>
      <c r="I181" s="232"/>
      <c r="J181" s="232"/>
      <c r="K181" s="232"/>
      <c r="L181" s="232"/>
      <c r="M181" s="232"/>
      <c r="N181" s="232"/>
      <c r="O181" s="232"/>
      <c r="P181" s="232"/>
      <c r="Q181" s="232"/>
      <c r="R181" s="232"/>
      <c r="S181" s="232"/>
      <c r="T181" s="232"/>
      <c r="U181" s="232"/>
      <c r="V181" s="232"/>
      <c r="W181" s="232"/>
      <c r="X181" s="232"/>
      <c r="Y181" s="232"/>
      <c r="Z181" s="232"/>
      <c r="AA181" s="232"/>
      <c r="AB181" s="232"/>
      <c r="AC181" s="232"/>
      <c r="AD181" s="232"/>
      <c r="AE181" s="232"/>
      <c r="AF181" s="232"/>
      <c r="AG181" s="232"/>
      <c r="AH181" s="232"/>
      <c r="AI181" s="232"/>
      <c r="AJ181" s="232"/>
      <c r="AK181" s="232"/>
      <c r="AL181" s="232"/>
    </row>
    <row r="182" spans="1:38" ht="13.8">
      <c r="A182" s="232"/>
      <c r="B182" s="232"/>
      <c r="C182" s="232"/>
      <c r="D182" s="232"/>
      <c r="E182" s="232"/>
      <c r="F182" s="232"/>
      <c r="G182" s="232"/>
      <c r="H182" s="232"/>
      <c r="I182" s="232"/>
      <c r="J182" s="232"/>
      <c r="K182" s="232"/>
      <c r="L182" s="232"/>
      <c r="M182" s="232"/>
      <c r="N182" s="232"/>
      <c r="O182" s="232"/>
      <c r="P182" s="232"/>
      <c r="Q182" s="232"/>
      <c r="R182" s="232"/>
      <c r="S182" s="232"/>
      <c r="T182" s="232"/>
      <c r="U182" s="232"/>
      <c r="V182" s="232"/>
      <c r="W182" s="232"/>
      <c r="X182" s="232"/>
      <c r="Y182" s="232"/>
      <c r="Z182" s="232"/>
      <c r="AA182" s="232"/>
      <c r="AB182" s="232"/>
      <c r="AC182" s="232"/>
      <c r="AD182" s="232"/>
      <c r="AE182" s="232"/>
      <c r="AF182" s="232"/>
      <c r="AG182" s="232"/>
      <c r="AH182" s="232"/>
      <c r="AI182" s="232"/>
      <c r="AJ182" s="232"/>
      <c r="AK182" s="232"/>
      <c r="AL182" s="232"/>
    </row>
    <row r="183" spans="1:38" ht="13.8">
      <c r="A183" s="232"/>
      <c r="B183" s="232"/>
      <c r="C183" s="232"/>
      <c r="D183" s="232"/>
      <c r="E183" s="232"/>
      <c r="F183" s="232"/>
      <c r="G183" s="232"/>
      <c r="H183" s="232"/>
      <c r="I183" s="232"/>
      <c r="J183" s="232"/>
      <c r="K183" s="232"/>
      <c r="L183" s="232"/>
      <c r="M183" s="232"/>
      <c r="N183" s="232"/>
      <c r="O183" s="232"/>
      <c r="P183" s="232"/>
      <c r="Q183" s="232"/>
      <c r="R183" s="232"/>
      <c r="S183" s="232"/>
      <c r="T183" s="232"/>
      <c r="U183" s="232"/>
      <c r="V183" s="232"/>
      <c r="W183" s="232"/>
      <c r="X183" s="232"/>
      <c r="Y183" s="232"/>
      <c r="Z183" s="232"/>
      <c r="AA183" s="232"/>
      <c r="AB183" s="232"/>
      <c r="AC183" s="232"/>
      <c r="AD183" s="232"/>
      <c r="AE183" s="232"/>
      <c r="AF183" s="232"/>
      <c r="AG183" s="232"/>
      <c r="AH183" s="232"/>
      <c r="AI183" s="232"/>
      <c r="AJ183" s="232"/>
      <c r="AK183" s="232"/>
      <c r="AL183" s="232"/>
    </row>
    <row r="184" spans="1:38" ht="13.8">
      <c r="A184" s="232"/>
      <c r="B184" s="232"/>
      <c r="C184" s="232"/>
      <c r="D184" s="232"/>
      <c r="E184" s="232"/>
      <c r="F184" s="232"/>
      <c r="G184" s="232"/>
      <c r="H184" s="232"/>
      <c r="I184" s="232"/>
      <c r="J184" s="232"/>
      <c r="K184" s="232"/>
      <c r="L184" s="232"/>
      <c r="M184" s="232"/>
      <c r="N184" s="232"/>
      <c r="O184" s="232"/>
      <c r="P184" s="232"/>
      <c r="Q184" s="232"/>
      <c r="R184" s="232"/>
      <c r="S184" s="232"/>
      <c r="T184" s="232"/>
      <c r="U184" s="232"/>
      <c r="V184" s="232"/>
      <c r="W184" s="232"/>
      <c r="X184" s="232"/>
      <c r="Y184" s="232"/>
      <c r="Z184" s="232"/>
      <c r="AA184" s="232"/>
      <c r="AB184" s="232"/>
      <c r="AC184" s="232"/>
      <c r="AD184" s="232"/>
      <c r="AE184" s="232"/>
      <c r="AF184" s="232"/>
      <c r="AG184" s="232"/>
      <c r="AH184" s="232"/>
      <c r="AI184" s="232"/>
      <c r="AJ184" s="232"/>
      <c r="AK184" s="232"/>
      <c r="AL184" s="232"/>
    </row>
    <row r="185" spans="1:38" ht="13.8">
      <c r="A185" s="232"/>
      <c r="B185" s="232"/>
      <c r="C185" s="232"/>
      <c r="D185" s="232"/>
      <c r="E185" s="232"/>
      <c r="F185" s="232"/>
      <c r="G185" s="232"/>
      <c r="H185" s="232"/>
      <c r="I185" s="232"/>
      <c r="J185" s="232"/>
      <c r="K185" s="232"/>
      <c r="L185" s="232"/>
      <c r="M185" s="232"/>
      <c r="N185" s="232"/>
      <c r="O185" s="232"/>
      <c r="P185" s="232"/>
      <c r="Q185" s="232"/>
      <c r="R185" s="232"/>
      <c r="S185" s="232"/>
      <c r="T185" s="232"/>
      <c r="U185" s="232"/>
      <c r="V185" s="232"/>
      <c r="W185" s="232"/>
      <c r="X185" s="232"/>
      <c r="Y185" s="232"/>
      <c r="Z185" s="232"/>
      <c r="AA185" s="232"/>
      <c r="AB185" s="232"/>
      <c r="AC185" s="232"/>
      <c r="AD185" s="232"/>
      <c r="AE185" s="232"/>
      <c r="AF185" s="232"/>
      <c r="AG185" s="232"/>
      <c r="AH185" s="232"/>
      <c r="AI185" s="232"/>
      <c r="AJ185" s="232"/>
      <c r="AK185" s="232"/>
      <c r="AL185" s="232"/>
    </row>
    <row r="186" spans="1:38" ht="13.8">
      <c r="A186" s="232"/>
      <c r="B186" s="232"/>
      <c r="C186" s="232"/>
      <c r="D186" s="232"/>
      <c r="E186" s="232"/>
      <c r="F186" s="232"/>
      <c r="G186" s="232"/>
      <c r="H186" s="232"/>
      <c r="I186" s="232"/>
      <c r="J186" s="232"/>
      <c r="K186" s="232"/>
      <c r="L186" s="232"/>
      <c r="M186" s="232"/>
      <c r="N186" s="232"/>
      <c r="O186" s="232"/>
      <c r="P186" s="232"/>
      <c r="Q186" s="232"/>
      <c r="R186" s="232"/>
      <c r="S186" s="232"/>
      <c r="T186" s="232"/>
      <c r="U186" s="232"/>
      <c r="V186" s="232"/>
      <c r="W186" s="232"/>
      <c r="X186" s="232"/>
      <c r="Y186" s="232"/>
      <c r="Z186" s="232"/>
      <c r="AA186" s="232"/>
      <c r="AB186" s="232"/>
      <c r="AC186" s="232"/>
      <c r="AD186" s="232"/>
      <c r="AE186" s="232"/>
      <c r="AF186" s="232"/>
      <c r="AG186" s="232"/>
      <c r="AH186" s="232"/>
      <c r="AI186" s="232"/>
      <c r="AJ186" s="232"/>
      <c r="AK186" s="232"/>
      <c r="AL186" s="232"/>
    </row>
    <row r="187" spans="1:38" ht="13.8">
      <c r="A187" s="232"/>
      <c r="B187" s="232"/>
      <c r="C187" s="232"/>
      <c r="D187" s="232"/>
      <c r="E187" s="232"/>
      <c r="F187" s="232"/>
      <c r="G187" s="232"/>
      <c r="H187" s="232"/>
      <c r="I187" s="232"/>
      <c r="J187" s="232"/>
      <c r="K187" s="232"/>
      <c r="L187" s="232"/>
      <c r="M187" s="232"/>
      <c r="N187" s="232"/>
      <c r="O187" s="232"/>
      <c r="P187" s="232"/>
      <c r="Q187" s="232"/>
      <c r="R187" s="232"/>
      <c r="S187" s="232"/>
      <c r="T187" s="232"/>
      <c r="U187" s="232"/>
      <c r="V187" s="232"/>
      <c r="W187" s="232"/>
      <c r="X187" s="232"/>
      <c r="Y187" s="232"/>
      <c r="Z187" s="232"/>
      <c r="AA187" s="232"/>
      <c r="AB187" s="232"/>
      <c r="AC187" s="232"/>
      <c r="AD187" s="232"/>
      <c r="AE187" s="232"/>
      <c r="AF187" s="232"/>
      <c r="AG187" s="232"/>
      <c r="AH187" s="232"/>
      <c r="AI187" s="232"/>
      <c r="AJ187" s="232"/>
      <c r="AK187" s="232"/>
      <c r="AL187" s="232"/>
    </row>
    <row r="188" spans="1:38" ht="13.8">
      <c r="A188" s="232"/>
      <c r="B188" s="232"/>
      <c r="C188" s="232"/>
      <c r="D188" s="232"/>
      <c r="E188" s="232"/>
      <c r="F188" s="232"/>
      <c r="G188" s="232"/>
      <c r="H188" s="232"/>
      <c r="I188" s="232"/>
      <c r="J188" s="232"/>
      <c r="K188" s="232"/>
      <c r="L188" s="232"/>
      <c r="M188" s="232"/>
      <c r="N188" s="232"/>
      <c r="O188" s="232"/>
      <c r="P188" s="232"/>
      <c r="Q188" s="232"/>
      <c r="R188" s="232"/>
      <c r="S188" s="232"/>
      <c r="T188" s="232"/>
      <c r="U188" s="232"/>
      <c r="V188" s="232"/>
      <c r="W188" s="232"/>
      <c r="X188" s="232"/>
      <c r="Y188" s="232"/>
      <c r="Z188" s="232"/>
      <c r="AA188" s="232"/>
      <c r="AB188" s="232"/>
      <c r="AC188" s="232"/>
      <c r="AD188" s="232"/>
      <c r="AE188" s="232"/>
      <c r="AF188" s="232"/>
      <c r="AG188" s="232"/>
      <c r="AH188" s="232"/>
      <c r="AI188" s="232"/>
      <c r="AJ188" s="232"/>
      <c r="AK188" s="232"/>
      <c r="AL188" s="232"/>
    </row>
    <row r="189" spans="1:38" ht="13.8">
      <c r="A189" s="232"/>
      <c r="B189" s="232"/>
      <c r="C189" s="232"/>
      <c r="D189" s="232"/>
      <c r="E189" s="232"/>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row>
    <row r="190" spans="1:38" ht="13.8">
      <c r="A190" s="232"/>
      <c r="B190" s="232"/>
      <c r="C190" s="232"/>
      <c r="D190" s="232"/>
      <c r="E190" s="232"/>
      <c r="F190" s="232"/>
      <c r="G190" s="232"/>
      <c r="H190" s="232"/>
      <c r="I190" s="232"/>
      <c r="J190" s="232"/>
      <c r="K190" s="232"/>
      <c r="L190" s="232"/>
      <c r="M190" s="232"/>
      <c r="N190" s="232"/>
      <c r="O190" s="232"/>
      <c r="P190" s="232"/>
      <c r="Q190" s="232"/>
      <c r="R190" s="232"/>
      <c r="S190" s="232"/>
      <c r="T190" s="232"/>
      <c r="U190" s="232"/>
      <c r="V190" s="232"/>
      <c r="W190" s="232"/>
      <c r="X190" s="232"/>
      <c r="Y190" s="232"/>
      <c r="Z190" s="232"/>
      <c r="AA190" s="232"/>
      <c r="AB190" s="232"/>
      <c r="AC190" s="232"/>
      <c r="AD190" s="232"/>
      <c r="AE190" s="232"/>
      <c r="AF190" s="232"/>
      <c r="AG190" s="232"/>
      <c r="AH190" s="232"/>
      <c r="AI190" s="232"/>
      <c r="AJ190" s="232"/>
      <c r="AK190" s="232"/>
      <c r="AL190" s="232"/>
    </row>
    <row r="191" spans="1:38" ht="13.8">
      <c r="A191" s="232"/>
      <c r="B191" s="232"/>
      <c r="C191" s="232"/>
      <c r="D191" s="232"/>
      <c r="E191" s="232"/>
      <c r="F191" s="232"/>
      <c r="G191" s="232"/>
      <c r="H191" s="232"/>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row>
    <row r="192" spans="1:38" ht="13.8">
      <c r="A192" s="232"/>
      <c r="B192" s="232"/>
      <c r="C192" s="232"/>
      <c r="D192" s="232"/>
      <c r="E192" s="232"/>
      <c r="F192" s="232"/>
      <c r="G192" s="232"/>
      <c r="H192" s="232"/>
      <c r="I192" s="232"/>
      <c r="J192" s="232"/>
      <c r="K192" s="232"/>
      <c r="L192" s="232"/>
      <c r="M192" s="232"/>
      <c r="N192" s="232"/>
      <c r="O192" s="232"/>
      <c r="P192" s="232"/>
      <c r="Q192" s="232"/>
      <c r="R192" s="232"/>
      <c r="S192" s="232"/>
      <c r="T192" s="232"/>
      <c r="U192" s="232"/>
      <c r="V192" s="232"/>
      <c r="W192" s="232"/>
      <c r="X192" s="232"/>
      <c r="Y192" s="232"/>
      <c r="Z192" s="232"/>
      <c r="AA192" s="232"/>
      <c r="AB192" s="232"/>
      <c r="AC192" s="232"/>
      <c r="AD192" s="232"/>
      <c r="AE192" s="232"/>
      <c r="AF192" s="232"/>
      <c r="AG192" s="232"/>
      <c r="AH192" s="232"/>
      <c r="AI192" s="232"/>
      <c r="AJ192" s="232"/>
      <c r="AK192" s="232"/>
      <c r="AL192" s="232"/>
    </row>
    <row r="193" spans="1:38" ht="13.8">
      <c r="A193" s="232"/>
      <c r="B193" s="232"/>
      <c r="C193" s="232"/>
      <c r="D193" s="232"/>
      <c r="E193" s="232"/>
      <c r="F193" s="232"/>
      <c r="G193" s="232"/>
      <c r="H193" s="232"/>
      <c r="I193" s="232"/>
      <c r="J193" s="232"/>
      <c r="K193" s="232"/>
      <c r="L193" s="232"/>
      <c r="M193" s="232"/>
      <c r="N193" s="232"/>
      <c r="O193" s="232"/>
      <c r="P193" s="232"/>
      <c r="Q193" s="232"/>
      <c r="R193" s="232"/>
      <c r="S193" s="232"/>
      <c r="T193" s="232"/>
      <c r="U193" s="232"/>
      <c r="V193" s="232"/>
      <c r="W193" s="232"/>
      <c r="X193" s="232"/>
      <c r="Y193" s="232"/>
      <c r="Z193" s="232"/>
      <c r="AA193" s="232"/>
      <c r="AB193" s="232"/>
      <c r="AC193" s="232"/>
      <c r="AD193" s="232"/>
      <c r="AE193" s="232"/>
      <c r="AF193" s="232"/>
      <c r="AG193" s="232"/>
      <c r="AH193" s="232"/>
      <c r="AI193" s="232"/>
      <c r="AJ193" s="232"/>
      <c r="AK193" s="232"/>
      <c r="AL193" s="232"/>
    </row>
    <row r="194" spans="1:38" ht="13.8">
      <c r="A194" s="232"/>
      <c r="B194" s="232"/>
      <c r="C194" s="232"/>
      <c r="D194" s="232"/>
      <c r="E194" s="232"/>
      <c r="F194" s="232"/>
      <c r="G194" s="232"/>
      <c r="H194" s="232"/>
      <c r="I194" s="232"/>
      <c r="J194" s="232"/>
      <c r="K194" s="232"/>
      <c r="L194" s="232"/>
      <c r="M194" s="232"/>
      <c r="N194" s="232"/>
      <c r="O194" s="232"/>
      <c r="P194" s="232"/>
      <c r="Q194" s="232"/>
      <c r="R194" s="232"/>
      <c r="S194" s="232"/>
      <c r="T194" s="232"/>
      <c r="U194" s="232"/>
      <c r="V194" s="232"/>
      <c r="W194" s="232"/>
      <c r="X194" s="232"/>
      <c r="Y194" s="232"/>
      <c r="Z194" s="232"/>
      <c r="AA194" s="232"/>
      <c r="AB194" s="232"/>
      <c r="AC194" s="232"/>
      <c r="AD194" s="232"/>
      <c r="AE194" s="232"/>
      <c r="AF194" s="232"/>
      <c r="AG194" s="232"/>
      <c r="AH194" s="232"/>
      <c r="AI194" s="232"/>
      <c r="AJ194" s="232"/>
      <c r="AK194" s="232"/>
      <c r="AL194" s="232"/>
    </row>
    <row r="195" spans="1:38" ht="13.8">
      <c r="A195" s="232"/>
      <c r="B195" s="232"/>
      <c r="C195" s="232"/>
      <c r="D195" s="232"/>
      <c r="E195" s="232"/>
      <c r="F195" s="232"/>
      <c r="G195" s="232"/>
      <c r="H195" s="232"/>
      <c r="I195" s="232"/>
      <c r="J195" s="232"/>
      <c r="K195" s="232"/>
      <c r="L195" s="232"/>
      <c r="M195" s="232"/>
      <c r="N195" s="232"/>
      <c r="O195" s="232"/>
      <c r="P195" s="232"/>
      <c r="Q195" s="232"/>
      <c r="R195" s="232"/>
      <c r="S195" s="232"/>
      <c r="T195" s="232"/>
      <c r="U195" s="232"/>
      <c r="V195" s="232"/>
      <c r="W195" s="232"/>
      <c r="X195" s="232"/>
      <c r="Y195" s="232"/>
      <c r="Z195" s="232"/>
      <c r="AA195" s="232"/>
      <c r="AB195" s="232"/>
      <c r="AC195" s="232"/>
      <c r="AD195" s="232"/>
      <c r="AE195" s="232"/>
      <c r="AF195" s="232"/>
      <c r="AG195" s="232"/>
      <c r="AH195" s="232"/>
      <c r="AI195" s="232"/>
      <c r="AJ195" s="232"/>
      <c r="AK195" s="232"/>
      <c r="AL195" s="232"/>
    </row>
    <row r="196" spans="1:38" ht="13.8">
      <c r="A196" s="232"/>
      <c r="B196" s="232"/>
      <c r="C196" s="232"/>
      <c r="D196" s="232"/>
      <c r="E196" s="232"/>
      <c r="F196" s="232"/>
      <c r="G196" s="232"/>
      <c r="H196" s="232"/>
      <c r="I196" s="232"/>
      <c r="J196" s="232"/>
      <c r="K196" s="232"/>
      <c r="L196" s="232"/>
      <c r="M196" s="232"/>
      <c r="N196" s="232"/>
      <c r="O196" s="232"/>
      <c r="P196" s="232"/>
      <c r="Q196" s="232"/>
      <c r="R196" s="232"/>
      <c r="S196" s="232"/>
      <c r="T196" s="232"/>
      <c r="U196" s="232"/>
      <c r="V196" s="232"/>
      <c r="W196" s="232"/>
      <c r="X196" s="232"/>
      <c r="Y196" s="232"/>
      <c r="Z196" s="232"/>
      <c r="AA196" s="232"/>
      <c r="AB196" s="232"/>
      <c r="AC196" s="232"/>
      <c r="AD196" s="232"/>
      <c r="AE196" s="232"/>
      <c r="AF196" s="232"/>
      <c r="AG196" s="232"/>
      <c r="AH196" s="232"/>
      <c r="AI196" s="232"/>
      <c r="AJ196" s="232"/>
      <c r="AK196" s="232"/>
      <c r="AL196" s="232"/>
    </row>
    <row r="197" spans="1:38" ht="13.8">
      <c r="A197" s="232"/>
      <c r="B197" s="232"/>
      <c r="C197" s="232"/>
      <c r="D197" s="232"/>
      <c r="E197" s="232"/>
      <c r="F197" s="232"/>
      <c r="G197" s="232"/>
      <c r="H197" s="232"/>
      <c r="I197" s="232"/>
      <c r="J197" s="232"/>
      <c r="K197" s="232"/>
      <c r="L197" s="232"/>
      <c r="M197" s="232"/>
      <c r="N197" s="232"/>
      <c r="O197" s="232"/>
      <c r="P197" s="232"/>
      <c r="Q197" s="232"/>
      <c r="R197" s="232"/>
      <c r="S197" s="232"/>
      <c r="T197" s="232"/>
      <c r="U197" s="232"/>
      <c r="V197" s="232"/>
      <c r="W197" s="232"/>
      <c r="X197" s="232"/>
      <c r="Y197" s="232"/>
      <c r="Z197" s="232"/>
      <c r="AA197" s="232"/>
      <c r="AB197" s="232"/>
      <c r="AC197" s="232"/>
      <c r="AD197" s="232"/>
      <c r="AE197" s="232"/>
      <c r="AF197" s="232"/>
      <c r="AG197" s="232"/>
      <c r="AH197" s="232"/>
      <c r="AI197" s="232"/>
      <c r="AJ197" s="232"/>
      <c r="AK197" s="232"/>
      <c r="AL197" s="232"/>
    </row>
    <row r="198" spans="1:38" ht="13.8">
      <c r="A198" s="232"/>
      <c r="B198" s="232"/>
      <c r="C198" s="232"/>
      <c r="D198" s="232"/>
      <c r="E198" s="232"/>
      <c r="F198" s="232"/>
      <c r="G198" s="232"/>
      <c r="H198" s="232"/>
      <c r="I198" s="232"/>
      <c r="J198" s="232"/>
      <c r="K198" s="232"/>
      <c r="L198" s="232"/>
      <c r="M198" s="232"/>
      <c r="N198" s="232"/>
      <c r="O198" s="232"/>
      <c r="P198" s="232"/>
      <c r="Q198" s="232"/>
      <c r="R198" s="232"/>
      <c r="S198" s="232"/>
      <c r="T198" s="232"/>
      <c r="U198" s="232"/>
      <c r="V198" s="232"/>
      <c r="W198" s="232"/>
      <c r="X198" s="232"/>
      <c r="Y198" s="232"/>
      <c r="Z198" s="232"/>
      <c r="AA198" s="232"/>
      <c r="AB198" s="232"/>
      <c r="AC198" s="232"/>
      <c r="AD198" s="232"/>
      <c r="AE198" s="232"/>
      <c r="AF198" s="232"/>
      <c r="AG198" s="232"/>
      <c r="AH198" s="232"/>
      <c r="AI198" s="232"/>
      <c r="AJ198" s="232"/>
      <c r="AK198" s="232"/>
      <c r="AL198" s="232"/>
    </row>
    <row r="199" spans="1:38" ht="13.8">
      <c r="A199" s="232"/>
      <c r="B199" s="232"/>
      <c r="C199" s="232"/>
      <c r="D199" s="232"/>
      <c r="E199" s="232"/>
      <c r="F199" s="232"/>
      <c r="G199" s="232"/>
      <c r="H199" s="232"/>
      <c r="I199" s="232"/>
      <c r="J199" s="232"/>
      <c r="K199" s="232"/>
      <c r="L199" s="232"/>
      <c r="M199" s="232"/>
      <c r="N199" s="232"/>
      <c r="O199" s="232"/>
      <c r="P199" s="232"/>
      <c r="Q199" s="232"/>
      <c r="R199" s="232"/>
      <c r="S199" s="232"/>
      <c r="T199" s="232"/>
      <c r="U199" s="232"/>
      <c r="V199" s="232"/>
      <c r="W199" s="232"/>
      <c r="X199" s="232"/>
      <c r="Y199" s="232"/>
      <c r="Z199" s="232"/>
      <c r="AA199" s="232"/>
      <c r="AB199" s="232"/>
      <c r="AC199" s="232"/>
      <c r="AD199" s="232"/>
      <c r="AE199" s="232"/>
      <c r="AF199" s="232"/>
      <c r="AG199" s="232"/>
      <c r="AH199" s="232"/>
      <c r="AI199" s="232"/>
      <c r="AJ199" s="232"/>
      <c r="AK199" s="232"/>
      <c r="AL199" s="232"/>
    </row>
    <row r="200" spans="1:38" ht="13.8">
      <c r="A200" s="232"/>
      <c r="B200" s="232"/>
      <c r="C200" s="232"/>
      <c r="D200" s="232"/>
      <c r="E200" s="232"/>
      <c r="F200" s="232"/>
      <c r="G200" s="232"/>
      <c r="H200" s="232"/>
      <c r="I200" s="232"/>
      <c r="J200" s="232"/>
      <c r="K200" s="232"/>
      <c r="L200" s="232"/>
      <c r="M200" s="232"/>
      <c r="N200" s="232"/>
      <c r="O200" s="232"/>
      <c r="P200" s="232"/>
      <c r="Q200" s="232"/>
      <c r="R200" s="232"/>
      <c r="S200" s="232"/>
      <c r="T200" s="232"/>
      <c r="U200" s="232"/>
      <c r="V200" s="232"/>
      <c r="W200" s="232"/>
      <c r="X200" s="232"/>
      <c r="Y200" s="232"/>
      <c r="Z200" s="232"/>
      <c r="AA200" s="232"/>
      <c r="AB200" s="232"/>
      <c r="AC200" s="232"/>
      <c r="AD200" s="232"/>
      <c r="AE200" s="232"/>
      <c r="AF200" s="232"/>
      <c r="AG200" s="232"/>
      <c r="AH200" s="232"/>
      <c r="AI200" s="232"/>
      <c r="AJ200" s="232"/>
      <c r="AK200" s="232"/>
      <c r="AL200" s="232"/>
    </row>
    <row r="201" spans="1:38" ht="13.8">
      <c r="A201" s="232"/>
      <c r="B201" s="232"/>
      <c r="C201" s="232"/>
      <c r="D201" s="232"/>
      <c r="E201" s="232"/>
      <c r="F201" s="232"/>
      <c r="G201" s="232"/>
      <c r="H201" s="232"/>
      <c r="I201" s="232"/>
      <c r="J201" s="232"/>
      <c r="K201" s="232"/>
      <c r="L201" s="232"/>
      <c r="M201" s="232"/>
      <c r="N201" s="232"/>
      <c r="O201" s="232"/>
      <c r="P201" s="232"/>
      <c r="Q201" s="232"/>
      <c r="R201" s="232"/>
      <c r="S201" s="232"/>
      <c r="T201" s="232"/>
      <c r="U201" s="232"/>
      <c r="V201" s="232"/>
      <c r="W201" s="232"/>
      <c r="X201" s="232"/>
      <c r="Y201" s="232"/>
      <c r="Z201" s="232"/>
      <c r="AA201" s="232"/>
      <c r="AB201" s="232"/>
      <c r="AC201" s="232"/>
      <c r="AD201" s="232"/>
      <c r="AE201" s="232"/>
      <c r="AF201" s="232"/>
      <c r="AG201" s="232"/>
      <c r="AH201" s="232"/>
      <c r="AI201" s="232"/>
      <c r="AJ201" s="232"/>
      <c r="AK201" s="232"/>
      <c r="AL201" s="232"/>
    </row>
    <row r="202" spans="1:38" ht="13.8">
      <c r="A202" s="232"/>
      <c r="B202" s="232"/>
      <c r="C202" s="232"/>
      <c r="D202" s="232"/>
      <c r="E202" s="232"/>
      <c r="F202" s="232"/>
      <c r="G202" s="232"/>
      <c r="H202" s="232"/>
      <c r="I202" s="232"/>
      <c r="J202" s="232"/>
      <c r="K202" s="232"/>
      <c r="L202" s="232"/>
      <c r="M202" s="232"/>
      <c r="N202" s="232"/>
      <c r="O202" s="232"/>
      <c r="P202" s="232"/>
      <c r="Q202" s="232"/>
      <c r="R202" s="232"/>
      <c r="S202" s="232"/>
      <c r="T202" s="232"/>
      <c r="U202" s="232"/>
      <c r="V202" s="232"/>
      <c r="W202" s="232"/>
      <c r="X202" s="232"/>
      <c r="Y202" s="232"/>
      <c r="Z202" s="232"/>
      <c r="AA202" s="232"/>
      <c r="AB202" s="232"/>
      <c r="AC202" s="232"/>
      <c r="AD202" s="232"/>
      <c r="AE202" s="232"/>
      <c r="AF202" s="232"/>
      <c r="AG202" s="232"/>
      <c r="AH202" s="232"/>
      <c r="AI202" s="232"/>
      <c r="AJ202" s="232"/>
      <c r="AK202" s="232"/>
      <c r="AL202" s="232"/>
    </row>
    <row r="203" spans="1:38" ht="13.8">
      <c r="A203" s="232"/>
      <c r="B203" s="232"/>
      <c r="C203" s="232"/>
      <c r="D203" s="232"/>
      <c r="E203" s="232"/>
      <c r="F203" s="232"/>
      <c r="G203" s="232"/>
      <c r="H203" s="232"/>
      <c r="I203" s="232"/>
      <c r="J203" s="232"/>
      <c r="K203" s="232"/>
      <c r="L203" s="232"/>
      <c r="M203" s="232"/>
      <c r="N203" s="232"/>
      <c r="O203" s="232"/>
      <c r="P203" s="232"/>
      <c r="Q203" s="232"/>
      <c r="R203" s="232"/>
      <c r="S203" s="232"/>
      <c r="T203" s="232"/>
      <c r="U203" s="232"/>
      <c r="V203" s="232"/>
      <c r="W203" s="232"/>
      <c r="X203" s="232"/>
      <c r="Y203" s="232"/>
      <c r="Z203" s="232"/>
      <c r="AA203" s="232"/>
      <c r="AB203" s="232"/>
      <c r="AC203" s="232"/>
      <c r="AD203" s="232"/>
      <c r="AE203" s="232"/>
      <c r="AF203" s="232"/>
      <c r="AG203" s="232"/>
      <c r="AH203" s="232"/>
      <c r="AI203" s="232"/>
      <c r="AJ203" s="232"/>
      <c r="AK203" s="232"/>
      <c r="AL203" s="232"/>
    </row>
    <row r="204" spans="1:38" ht="13.8">
      <c r="A204" s="232"/>
      <c r="B204" s="232"/>
      <c r="C204" s="232"/>
      <c r="D204" s="232"/>
      <c r="E204" s="232"/>
      <c r="F204" s="232"/>
      <c r="G204" s="232"/>
      <c r="H204" s="232"/>
      <c r="I204" s="232"/>
      <c r="J204" s="232"/>
      <c r="K204" s="232"/>
      <c r="L204" s="232"/>
      <c r="M204" s="232"/>
      <c r="N204" s="232"/>
      <c r="O204" s="232"/>
      <c r="P204" s="232"/>
      <c r="Q204" s="232"/>
      <c r="R204" s="232"/>
      <c r="S204" s="232"/>
      <c r="T204" s="232"/>
      <c r="U204" s="232"/>
      <c r="V204" s="232"/>
      <c r="W204" s="232"/>
      <c r="X204" s="232"/>
      <c r="Y204" s="232"/>
      <c r="Z204" s="232"/>
      <c r="AA204" s="232"/>
      <c r="AB204" s="232"/>
      <c r="AC204" s="232"/>
      <c r="AD204" s="232"/>
      <c r="AE204" s="232"/>
      <c r="AF204" s="232"/>
      <c r="AG204" s="232"/>
      <c r="AH204" s="232"/>
      <c r="AI204" s="232"/>
      <c r="AJ204" s="232"/>
      <c r="AK204" s="232"/>
      <c r="AL204" s="232"/>
    </row>
    <row r="205" spans="1:38" ht="13.8">
      <c r="A205" s="232"/>
      <c r="B205" s="232"/>
      <c r="C205" s="232"/>
      <c r="D205" s="232"/>
      <c r="E205" s="232"/>
      <c r="F205" s="232"/>
      <c r="G205" s="232"/>
      <c r="H205" s="232"/>
      <c r="I205" s="232"/>
      <c r="J205" s="232"/>
      <c r="K205" s="232"/>
      <c r="L205" s="232"/>
      <c r="M205" s="232"/>
      <c r="N205" s="232"/>
      <c r="O205" s="232"/>
      <c r="P205" s="232"/>
      <c r="Q205" s="232"/>
      <c r="R205" s="232"/>
      <c r="S205" s="232"/>
      <c r="T205" s="232"/>
      <c r="U205" s="232"/>
      <c r="V205" s="232"/>
      <c r="W205" s="232"/>
      <c r="X205" s="232"/>
      <c r="Y205" s="232"/>
      <c r="Z205" s="232"/>
      <c r="AA205" s="232"/>
      <c r="AB205" s="232"/>
      <c r="AC205" s="232"/>
      <c r="AD205" s="232"/>
      <c r="AE205" s="232"/>
      <c r="AF205" s="232"/>
      <c r="AG205" s="232"/>
      <c r="AH205" s="232"/>
      <c r="AI205" s="232"/>
      <c r="AJ205" s="232"/>
      <c r="AK205" s="232"/>
      <c r="AL205" s="232"/>
    </row>
    <row r="206" spans="1:38" ht="13.8">
      <c r="A206" s="232"/>
      <c r="B206" s="232"/>
      <c r="C206" s="232"/>
      <c r="D206" s="232"/>
      <c r="E206" s="232"/>
      <c r="F206" s="232"/>
      <c r="G206" s="232"/>
      <c r="H206" s="232"/>
      <c r="I206" s="232"/>
      <c r="J206" s="232"/>
      <c r="K206" s="232"/>
      <c r="L206" s="232"/>
      <c r="M206" s="232"/>
      <c r="N206" s="232"/>
      <c r="O206" s="232"/>
      <c r="P206" s="232"/>
      <c r="Q206" s="232"/>
      <c r="R206" s="232"/>
      <c r="S206" s="232"/>
      <c r="T206" s="232"/>
      <c r="U206" s="232"/>
      <c r="V206" s="232"/>
      <c r="W206" s="232"/>
      <c r="X206" s="232"/>
      <c r="Y206" s="232"/>
      <c r="Z206" s="232"/>
      <c r="AA206" s="232"/>
      <c r="AB206" s="232"/>
      <c r="AC206" s="232"/>
      <c r="AD206" s="232"/>
      <c r="AE206" s="232"/>
      <c r="AF206" s="232"/>
      <c r="AG206" s="232"/>
      <c r="AH206" s="232"/>
      <c r="AI206" s="232"/>
      <c r="AJ206" s="232"/>
      <c r="AK206" s="232"/>
      <c r="AL206" s="232"/>
    </row>
    <row r="207" spans="1:38" ht="13.8">
      <c r="A207" s="232"/>
      <c r="B207" s="232"/>
      <c r="C207" s="232"/>
      <c r="D207" s="232"/>
      <c r="E207" s="232"/>
      <c r="F207" s="232"/>
      <c r="G207" s="232"/>
      <c r="H207" s="232"/>
      <c r="I207" s="232"/>
      <c r="J207" s="232"/>
      <c r="K207" s="232"/>
      <c r="L207" s="232"/>
      <c r="M207" s="232"/>
      <c r="N207" s="232"/>
      <c r="O207" s="232"/>
      <c r="P207" s="232"/>
      <c r="Q207" s="232"/>
      <c r="R207" s="232"/>
      <c r="S207" s="232"/>
      <c r="T207" s="232"/>
      <c r="U207" s="232"/>
      <c r="V207" s="232"/>
      <c r="W207" s="232"/>
      <c r="X207" s="232"/>
      <c r="Y207" s="232"/>
      <c r="Z207" s="232"/>
      <c r="AA207" s="232"/>
      <c r="AB207" s="232"/>
      <c r="AC207" s="232"/>
      <c r="AD207" s="232"/>
      <c r="AE207" s="232"/>
      <c r="AF207" s="232"/>
      <c r="AG207" s="232"/>
      <c r="AH207" s="232"/>
      <c r="AI207" s="232"/>
      <c r="AJ207" s="232"/>
      <c r="AK207" s="232"/>
      <c r="AL207" s="232"/>
    </row>
    <row r="208" spans="1:38" ht="13.8">
      <c r="A208" s="232"/>
      <c r="B208" s="232"/>
      <c r="C208" s="232"/>
      <c r="D208" s="232"/>
      <c r="E208" s="232"/>
      <c r="F208" s="232"/>
      <c r="G208" s="232"/>
      <c r="H208" s="232"/>
      <c r="I208" s="232"/>
      <c r="J208" s="232"/>
      <c r="K208" s="232"/>
      <c r="L208" s="232"/>
      <c r="M208" s="232"/>
      <c r="N208" s="232"/>
      <c r="O208" s="232"/>
      <c r="P208" s="232"/>
      <c r="Q208" s="232"/>
      <c r="R208" s="232"/>
      <c r="S208" s="232"/>
      <c r="T208" s="232"/>
      <c r="U208" s="232"/>
      <c r="V208" s="232"/>
      <c r="W208" s="232"/>
      <c r="X208" s="232"/>
      <c r="Y208" s="232"/>
      <c r="Z208" s="232"/>
      <c r="AA208" s="232"/>
      <c r="AB208" s="232"/>
      <c r="AC208" s="232"/>
      <c r="AD208" s="232"/>
      <c r="AE208" s="232"/>
      <c r="AF208" s="232"/>
      <c r="AG208" s="232"/>
      <c r="AH208" s="232"/>
      <c r="AI208" s="232"/>
      <c r="AJ208" s="232"/>
      <c r="AK208" s="232"/>
      <c r="AL208" s="232"/>
    </row>
    <row r="209" spans="1:38" ht="13.8">
      <c r="A209" s="232"/>
      <c r="B209" s="232"/>
      <c r="C209" s="232"/>
      <c r="D209" s="232"/>
      <c r="E209" s="232"/>
      <c r="F209" s="232"/>
      <c r="G209" s="232"/>
      <c r="H209" s="232"/>
      <c r="I209" s="232"/>
      <c r="J209" s="232"/>
      <c r="K209" s="232"/>
      <c r="L209" s="232"/>
      <c r="M209" s="232"/>
      <c r="N209" s="232"/>
      <c r="O209" s="232"/>
      <c r="P209" s="232"/>
      <c r="Q209" s="232"/>
      <c r="R209" s="232"/>
      <c r="S209" s="232"/>
      <c r="T209" s="232"/>
      <c r="U209" s="232"/>
      <c r="V209" s="232"/>
      <c r="W209" s="232"/>
      <c r="X209" s="232"/>
      <c r="Y209" s="232"/>
      <c r="Z209" s="232"/>
      <c r="AA209" s="232"/>
      <c r="AB209" s="232"/>
      <c r="AC209" s="232"/>
      <c r="AD209" s="232"/>
      <c r="AE209" s="232"/>
      <c r="AF209" s="232"/>
      <c r="AG209" s="232"/>
      <c r="AH209" s="232"/>
      <c r="AI209" s="232"/>
      <c r="AJ209" s="232"/>
      <c r="AK209" s="232"/>
      <c r="AL209" s="232"/>
    </row>
    <row r="210" spans="1:38" ht="13.8">
      <c r="A210" s="232"/>
      <c r="B210" s="232"/>
      <c r="C210" s="232"/>
      <c r="D210" s="232"/>
      <c r="E210" s="232"/>
      <c r="F210" s="232"/>
      <c r="G210" s="232"/>
      <c r="H210" s="232"/>
      <c r="I210" s="232"/>
      <c r="J210" s="232"/>
      <c r="K210" s="232"/>
      <c r="L210" s="232"/>
      <c r="M210" s="232"/>
      <c r="N210" s="232"/>
      <c r="O210" s="232"/>
      <c r="P210" s="232"/>
      <c r="Q210" s="232"/>
      <c r="R210" s="232"/>
      <c r="S210" s="232"/>
      <c r="T210" s="232"/>
      <c r="U210" s="232"/>
      <c r="V210" s="232"/>
      <c r="W210" s="232"/>
      <c r="X210" s="232"/>
      <c r="Y210" s="232"/>
      <c r="Z210" s="232"/>
      <c r="AA210" s="232"/>
      <c r="AB210" s="232"/>
      <c r="AC210" s="232"/>
      <c r="AD210" s="232"/>
      <c r="AE210" s="232"/>
      <c r="AF210" s="232"/>
      <c r="AG210" s="232"/>
      <c r="AH210" s="232"/>
      <c r="AI210" s="232"/>
      <c r="AJ210" s="232"/>
      <c r="AK210" s="232"/>
      <c r="AL210" s="232"/>
    </row>
    <row r="211" spans="1:38" ht="13.8">
      <c r="A211" s="232"/>
      <c r="B211" s="232"/>
      <c r="C211" s="232"/>
      <c r="D211" s="232"/>
      <c r="E211" s="232"/>
      <c r="F211" s="232"/>
      <c r="G211" s="232"/>
      <c r="H211" s="232"/>
      <c r="I211" s="232"/>
      <c r="J211" s="232"/>
      <c r="K211" s="232"/>
      <c r="L211" s="232"/>
      <c r="M211" s="232"/>
      <c r="N211" s="232"/>
      <c r="O211" s="232"/>
      <c r="P211" s="232"/>
      <c r="Q211" s="232"/>
      <c r="R211" s="232"/>
      <c r="S211" s="232"/>
      <c r="T211" s="232"/>
      <c r="U211" s="232"/>
      <c r="V211" s="232"/>
      <c r="W211" s="232"/>
      <c r="X211" s="232"/>
      <c r="Y211" s="232"/>
      <c r="Z211" s="232"/>
      <c r="AA211" s="232"/>
      <c r="AB211" s="232"/>
      <c r="AC211" s="232"/>
      <c r="AD211" s="232"/>
      <c r="AE211" s="232"/>
      <c r="AF211" s="232"/>
      <c r="AG211" s="232"/>
      <c r="AH211" s="232"/>
      <c r="AI211" s="232"/>
      <c r="AJ211" s="232"/>
      <c r="AK211" s="232"/>
      <c r="AL211" s="232"/>
    </row>
    <row r="212" spans="1:38" ht="13.8">
      <c r="A212" s="232"/>
      <c r="B212" s="232"/>
      <c r="C212" s="232"/>
      <c r="D212" s="232"/>
      <c r="E212" s="232"/>
      <c r="F212" s="232"/>
      <c r="G212" s="232"/>
      <c r="H212" s="232"/>
      <c r="I212" s="232"/>
      <c r="J212" s="232"/>
      <c r="K212" s="232"/>
      <c r="L212" s="232"/>
      <c r="M212" s="232"/>
      <c r="N212" s="232"/>
      <c r="O212" s="232"/>
      <c r="P212" s="232"/>
      <c r="Q212" s="232"/>
      <c r="R212" s="232"/>
      <c r="S212" s="232"/>
      <c r="T212" s="232"/>
      <c r="U212" s="232"/>
      <c r="V212" s="232"/>
      <c r="W212" s="232"/>
      <c r="X212" s="232"/>
      <c r="Y212" s="232"/>
      <c r="Z212" s="232"/>
      <c r="AA212" s="232"/>
      <c r="AB212" s="232"/>
      <c r="AC212" s="232"/>
      <c r="AD212" s="232"/>
      <c r="AE212" s="232"/>
      <c r="AF212" s="232"/>
      <c r="AG212" s="232"/>
      <c r="AH212" s="232"/>
      <c r="AI212" s="232"/>
      <c r="AJ212" s="232"/>
      <c r="AK212" s="232"/>
      <c r="AL212" s="232"/>
    </row>
    <row r="213" spans="1:38" ht="13.8">
      <c r="A213" s="232"/>
      <c r="B213" s="232"/>
      <c r="C213" s="232"/>
      <c r="D213" s="232"/>
      <c r="E213" s="232"/>
      <c r="F213" s="232"/>
      <c r="G213" s="232"/>
      <c r="H213" s="232"/>
      <c r="I213" s="232"/>
      <c r="J213" s="232"/>
      <c r="K213" s="232"/>
      <c r="L213" s="232"/>
      <c r="M213" s="232"/>
      <c r="N213" s="232"/>
      <c r="O213" s="232"/>
      <c r="P213" s="232"/>
      <c r="Q213" s="232"/>
      <c r="R213" s="232"/>
      <c r="S213" s="232"/>
      <c r="T213" s="232"/>
      <c r="U213" s="232"/>
      <c r="V213" s="232"/>
      <c r="W213" s="232"/>
      <c r="X213" s="232"/>
      <c r="Y213" s="232"/>
      <c r="Z213" s="232"/>
      <c r="AA213" s="232"/>
      <c r="AB213" s="232"/>
      <c r="AC213" s="232"/>
      <c r="AD213" s="232"/>
      <c r="AE213" s="232"/>
      <c r="AF213" s="232"/>
      <c r="AG213" s="232"/>
      <c r="AH213" s="232"/>
      <c r="AI213" s="232"/>
      <c r="AJ213" s="232"/>
      <c r="AK213" s="232"/>
      <c r="AL213" s="232"/>
    </row>
    <row r="214" spans="1:38" ht="13.8">
      <c r="A214" s="232"/>
      <c r="B214" s="232"/>
      <c r="C214" s="232"/>
      <c r="D214" s="232"/>
      <c r="E214" s="232"/>
      <c r="F214" s="232"/>
      <c r="G214" s="232"/>
      <c r="H214" s="232"/>
      <c r="I214" s="232"/>
      <c r="J214" s="232"/>
      <c r="K214" s="232"/>
      <c r="L214" s="232"/>
      <c r="M214" s="232"/>
      <c r="N214" s="232"/>
      <c r="O214" s="232"/>
      <c r="P214" s="232"/>
      <c r="Q214" s="232"/>
      <c r="R214" s="232"/>
      <c r="S214" s="232"/>
      <c r="T214" s="232"/>
      <c r="U214" s="232"/>
      <c r="V214" s="232"/>
      <c r="W214" s="232"/>
      <c r="X214" s="232"/>
      <c r="Y214" s="232"/>
      <c r="Z214" s="232"/>
      <c r="AA214" s="232"/>
      <c r="AB214" s="232"/>
      <c r="AC214" s="232"/>
      <c r="AD214" s="232"/>
      <c r="AE214" s="232"/>
      <c r="AF214" s="232"/>
      <c r="AG214" s="232"/>
      <c r="AH214" s="232"/>
      <c r="AI214" s="232"/>
      <c r="AJ214" s="232"/>
      <c r="AK214" s="232"/>
      <c r="AL214" s="232"/>
    </row>
    <row r="215" spans="1:38" ht="13.8">
      <c r="A215" s="232"/>
      <c r="B215" s="232"/>
      <c r="C215" s="232"/>
      <c r="D215" s="232"/>
      <c r="E215" s="232"/>
      <c r="F215" s="232"/>
      <c r="G215" s="232"/>
      <c r="H215" s="232"/>
      <c r="I215" s="232"/>
      <c r="J215" s="232"/>
      <c r="K215" s="232"/>
      <c r="L215" s="232"/>
      <c r="M215" s="232"/>
      <c r="N215" s="232"/>
      <c r="O215" s="232"/>
      <c r="P215" s="232"/>
      <c r="Q215" s="232"/>
      <c r="R215" s="232"/>
      <c r="S215" s="232"/>
      <c r="T215" s="232"/>
      <c r="U215" s="232"/>
      <c r="V215" s="232"/>
      <c r="W215" s="232"/>
      <c r="X215" s="232"/>
      <c r="Y215" s="232"/>
      <c r="Z215" s="232"/>
      <c r="AA215" s="232"/>
      <c r="AB215" s="232"/>
      <c r="AC215" s="232"/>
      <c r="AD215" s="232"/>
      <c r="AE215" s="232"/>
      <c r="AF215" s="232"/>
      <c r="AG215" s="232"/>
      <c r="AH215" s="232"/>
      <c r="AI215" s="232"/>
      <c r="AJ215" s="232"/>
      <c r="AK215" s="232"/>
      <c r="AL215" s="232"/>
    </row>
    <row r="216" spans="1:38" ht="13.8">
      <c r="A216" s="232"/>
      <c r="B216" s="232"/>
      <c r="C216" s="232"/>
      <c r="D216" s="232"/>
      <c r="E216" s="232"/>
      <c r="F216" s="232"/>
      <c r="G216" s="232"/>
      <c r="H216" s="232"/>
      <c r="I216" s="232"/>
      <c r="J216" s="232"/>
      <c r="K216" s="232"/>
      <c r="L216" s="232"/>
      <c r="M216" s="232"/>
      <c r="N216" s="232"/>
      <c r="O216" s="232"/>
      <c r="P216" s="232"/>
      <c r="Q216" s="232"/>
      <c r="R216" s="232"/>
      <c r="S216" s="232"/>
      <c r="T216" s="232"/>
      <c r="U216" s="232"/>
      <c r="V216" s="232"/>
      <c r="W216" s="232"/>
      <c r="X216" s="232"/>
      <c r="Y216" s="232"/>
      <c r="Z216" s="232"/>
      <c r="AA216" s="232"/>
      <c r="AB216" s="232"/>
      <c r="AC216" s="232"/>
      <c r="AD216" s="232"/>
      <c r="AE216" s="232"/>
      <c r="AF216" s="232"/>
      <c r="AG216" s="232"/>
      <c r="AH216" s="232"/>
      <c r="AI216" s="232"/>
      <c r="AJ216" s="232"/>
      <c r="AK216" s="232"/>
      <c r="AL216" s="232"/>
    </row>
    <row r="217" spans="1:38" ht="13.8">
      <c r="A217" s="232"/>
      <c r="B217" s="232"/>
      <c r="C217" s="232"/>
      <c r="D217" s="232"/>
      <c r="E217" s="232"/>
      <c r="F217" s="232"/>
      <c r="G217" s="232"/>
      <c r="H217" s="232"/>
      <c r="I217" s="232"/>
      <c r="J217" s="232"/>
      <c r="K217" s="232"/>
      <c r="L217" s="232"/>
      <c r="M217" s="232"/>
      <c r="N217" s="232"/>
      <c r="O217" s="232"/>
      <c r="P217" s="232"/>
      <c r="Q217" s="232"/>
      <c r="R217" s="232"/>
      <c r="S217" s="232"/>
      <c r="T217" s="232"/>
      <c r="U217" s="232"/>
      <c r="V217" s="232"/>
      <c r="W217" s="232"/>
      <c r="X217" s="232"/>
      <c r="Y217" s="232"/>
      <c r="Z217" s="232"/>
      <c r="AA217" s="232"/>
      <c r="AB217" s="232"/>
      <c r="AC217" s="232"/>
      <c r="AD217" s="232"/>
      <c r="AE217" s="232"/>
      <c r="AF217" s="232"/>
      <c r="AG217" s="232"/>
      <c r="AH217" s="232"/>
      <c r="AI217" s="232"/>
      <c r="AJ217" s="232"/>
      <c r="AK217" s="232"/>
      <c r="AL217" s="232"/>
    </row>
    <row r="218" spans="1:38" ht="13.8">
      <c r="A218" s="232"/>
      <c r="B218" s="232"/>
      <c r="C218" s="232"/>
      <c r="D218" s="232"/>
      <c r="E218" s="232"/>
      <c r="F218" s="232"/>
      <c r="G218" s="232"/>
      <c r="H218" s="232"/>
      <c r="I218" s="232"/>
      <c r="J218" s="232"/>
      <c r="K218" s="232"/>
      <c r="L218" s="232"/>
      <c r="M218" s="232"/>
      <c r="N218" s="232"/>
      <c r="O218" s="232"/>
      <c r="P218" s="232"/>
      <c r="Q218" s="232"/>
      <c r="R218" s="232"/>
      <c r="S218" s="232"/>
      <c r="T218" s="232"/>
      <c r="U218" s="232"/>
      <c r="V218" s="232"/>
      <c r="W218" s="232"/>
      <c r="X218" s="232"/>
      <c r="Y218" s="232"/>
      <c r="Z218" s="232"/>
      <c r="AA218" s="232"/>
      <c r="AB218" s="232"/>
      <c r="AC218" s="232"/>
      <c r="AD218" s="232"/>
      <c r="AE218" s="232"/>
      <c r="AF218" s="232"/>
      <c r="AG218" s="232"/>
      <c r="AH218" s="232"/>
      <c r="AI218" s="232"/>
      <c r="AJ218" s="232"/>
      <c r="AK218" s="232"/>
      <c r="AL218" s="232"/>
    </row>
    <row r="219" spans="1:38" ht="13.8">
      <c r="A219" s="232"/>
      <c r="B219" s="232"/>
      <c r="C219" s="232"/>
      <c r="D219" s="232"/>
      <c r="E219" s="232"/>
      <c r="F219" s="232"/>
      <c r="G219" s="232"/>
      <c r="H219" s="232"/>
      <c r="I219" s="232"/>
      <c r="J219" s="232"/>
      <c r="K219" s="232"/>
      <c r="L219" s="232"/>
      <c r="M219" s="232"/>
      <c r="N219" s="232"/>
      <c r="O219" s="232"/>
      <c r="P219" s="232"/>
      <c r="Q219" s="232"/>
      <c r="R219" s="232"/>
      <c r="S219" s="232"/>
      <c r="T219" s="232"/>
      <c r="U219" s="232"/>
      <c r="V219" s="232"/>
      <c r="W219" s="232"/>
      <c r="X219" s="232"/>
      <c r="Y219" s="232"/>
      <c r="Z219" s="232"/>
      <c r="AA219" s="232"/>
      <c r="AB219" s="232"/>
      <c r="AC219" s="232"/>
      <c r="AD219" s="232"/>
      <c r="AE219" s="232"/>
      <c r="AF219" s="232"/>
      <c r="AG219" s="232"/>
      <c r="AH219" s="232"/>
      <c r="AI219" s="232"/>
      <c r="AJ219" s="232"/>
      <c r="AK219" s="232"/>
      <c r="AL219" s="232"/>
    </row>
    <row r="220" spans="1:38" ht="13.8">
      <c r="A220" s="232"/>
      <c r="B220" s="232"/>
      <c r="C220" s="232"/>
      <c r="D220" s="232"/>
      <c r="E220" s="232"/>
      <c r="F220" s="232"/>
      <c r="G220" s="232"/>
      <c r="H220" s="232"/>
      <c r="I220" s="232"/>
      <c r="J220" s="232"/>
      <c r="K220" s="232"/>
      <c r="L220" s="232"/>
      <c r="M220" s="232"/>
      <c r="N220" s="232"/>
      <c r="O220" s="232"/>
      <c r="P220" s="232"/>
      <c r="Q220" s="232"/>
      <c r="R220" s="232"/>
      <c r="S220" s="232"/>
      <c r="T220" s="232"/>
      <c r="U220" s="232"/>
      <c r="V220" s="232"/>
      <c r="W220" s="232"/>
      <c r="X220" s="232"/>
      <c r="Y220" s="232"/>
      <c r="Z220" s="232"/>
      <c r="AA220" s="232"/>
      <c r="AB220" s="232"/>
      <c r="AC220" s="232"/>
      <c r="AD220" s="232"/>
      <c r="AE220" s="232"/>
      <c r="AF220" s="232"/>
      <c r="AG220" s="232"/>
      <c r="AH220" s="232"/>
      <c r="AI220" s="232"/>
      <c r="AJ220" s="232"/>
      <c r="AK220" s="232"/>
      <c r="AL220" s="232"/>
    </row>
    <row r="221" spans="1:38" ht="13.8">
      <c r="A221" s="232"/>
      <c r="B221" s="232"/>
      <c r="C221" s="232"/>
      <c r="D221" s="232"/>
      <c r="E221" s="232"/>
      <c r="F221" s="232"/>
      <c r="G221" s="232"/>
      <c r="H221" s="232"/>
      <c r="I221" s="232"/>
      <c r="J221" s="232"/>
      <c r="K221" s="232"/>
      <c r="L221" s="232"/>
      <c r="M221" s="232"/>
      <c r="N221" s="232"/>
      <c r="O221" s="232"/>
      <c r="P221" s="232"/>
      <c r="Q221" s="232"/>
      <c r="R221" s="232"/>
      <c r="S221" s="232"/>
      <c r="T221" s="232"/>
      <c r="U221" s="232"/>
      <c r="V221" s="232"/>
      <c r="W221" s="232"/>
      <c r="X221" s="232"/>
      <c r="Y221" s="232"/>
      <c r="Z221" s="232"/>
      <c r="AA221" s="232"/>
      <c r="AB221" s="232"/>
      <c r="AC221" s="232"/>
      <c r="AD221" s="232"/>
      <c r="AE221" s="232"/>
      <c r="AF221" s="232"/>
      <c r="AG221" s="232"/>
      <c r="AH221" s="232"/>
      <c r="AI221" s="232"/>
      <c r="AJ221" s="232"/>
      <c r="AK221" s="232"/>
      <c r="AL221" s="232"/>
    </row>
    <row r="222" spans="1:38" ht="13.8">
      <c r="A222" s="232"/>
      <c r="B222" s="232"/>
      <c r="C222" s="232"/>
      <c r="D222" s="232"/>
      <c r="E222" s="232"/>
      <c r="F222" s="232"/>
      <c r="G222" s="232"/>
      <c r="H222" s="232"/>
      <c r="I222" s="232"/>
      <c r="J222" s="232"/>
      <c r="K222" s="232"/>
      <c r="L222" s="232"/>
      <c r="M222" s="232"/>
      <c r="N222" s="232"/>
      <c r="O222" s="232"/>
      <c r="P222" s="232"/>
      <c r="Q222" s="232"/>
      <c r="R222" s="232"/>
      <c r="S222" s="232"/>
      <c r="T222" s="232"/>
      <c r="U222" s="232"/>
      <c r="V222" s="232"/>
      <c r="W222" s="232"/>
      <c r="X222" s="232"/>
      <c r="Y222" s="232"/>
      <c r="Z222" s="232"/>
      <c r="AA222" s="232"/>
      <c r="AB222" s="232"/>
      <c r="AC222" s="232"/>
      <c r="AD222" s="232"/>
      <c r="AE222" s="232"/>
      <c r="AF222" s="232"/>
      <c r="AG222" s="232"/>
      <c r="AH222" s="232"/>
      <c r="AI222" s="232"/>
      <c r="AJ222" s="232"/>
      <c r="AK222" s="232"/>
      <c r="AL222" s="232"/>
    </row>
    <row r="223" spans="1:38" ht="13.8">
      <c r="A223" s="232"/>
      <c r="B223" s="232"/>
      <c r="C223" s="232"/>
      <c r="D223" s="232"/>
      <c r="E223" s="232"/>
      <c r="F223" s="232"/>
      <c r="G223" s="232"/>
      <c r="H223" s="232"/>
      <c r="I223" s="232"/>
      <c r="J223" s="232"/>
      <c r="K223" s="232"/>
      <c r="L223" s="232"/>
      <c r="M223" s="232"/>
      <c r="N223" s="232"/>
      <c r="O223" s="232"/>
      <c r="P223" s="232"/>
      <c r="Q223" s="232"/>
      <c r="R223" s="232"/>
      <c r="S223" s="232"/>
      <c r="T223" s="232"/>
      <c r="U223" s="232"/>
      <c r="V223" s="232"/>
      <c r="W223" s="232"/>
      <c r="X223" s="232"/>
      <c r="Y223" s="232"/>
      <c r="Z223" s="232"/>
      <c r="AA223" s="232"/>
      <c r="AB223" s="232"/>
      <c r="AC223" s="232"/>
      <c r="AD223" s="232"/>
      <c r="AE223" s="232"/>
      <c r="AF223" s="232"/>
      <c r="AG223" s="232"/>
      <c r="AH223" s="232"/>
      <c r="AI223" s="232"/>
      <c r="AJ223" s="232"/>
      <c r="AK223" s="232"/>
      <c r="AL223" s="232"/>
    </row>
    <row r="224" spans="1:38" ht="13.8">
      <c r="A224" s="232"/>
      <c r="B224" s="232"/>
      <c r="C224" s="232"/>
      <c r="D224" s="232"/>
      <c r="E224" s="232"/>
      <c r="F224" s="232"/>
      <c r="G224" s="232"/>
      <c r="H224" s="232"/>
      <c r="I224" s="232"/>
      <c r="J224" s="232"/>
      <c r="K224" s="232"/>
      <c r="L224" s="232"/>
      <c r="M224" s="232"/>
      <c r="N224" s="232"/>
      <c r="O224" s="232"/>
      <c r="P224" s="232"/>
      <c r="Q224" s="232"/>
      <c r="R224" s="232"/>
      <c r="S224" s="232"/>
      <c r="T224" s="232"/>
      <c r="U224" s="232"/>
      <c r="V224" s="232"/>
      <c r="W224" s="232"/>
      <c r="X224" s="232"/>
      <c r="Y224" s="232"/>
      <c r="Z224" s="232"/>
      <c r="AA224" s="232"/>
      <c r="AB224" s="232"/>
      <c r="AC224" s="232"/>
      <c r="AD224" s="232"/>
      <c r="AE224" s="232"/>
      <c r="AF224" s="232"/>
      <c r="AG224" s="232"/>
      <c r="AH224" s="232"/>
      <c r="AI224" s="232"/>
      <c r="AJ224" s="232"/>
      <c r="AK224" s="232"/>
      <c r="AL224" s="232"/>
    </row>
    <row r="225" spans="1:38" ht="13.8">
      <c r="A225" s="232"/>
      <c r="B225" s="232"/>
      <c r="C225" s="232"/>
      <c r="D225" s="232"/>
      <c r="E225" s="232"/>
      <c r="F225" s="232"/>
      <c r="G225" s="232"/>
      <c r="H225" s="232"/>
      <c r="I225" s="232"/>
      <c r="J225" s="232"/>
      <c r="K225" s="232"/>
      <c r="L225" s="232"/>
      <c r="M225" s="232"/>
      <c r="N225" s="232"/>
      <c r="O225" s="232"/>
      <c r="P225" s="232"/>
      <c r="Q225" s="232"/>
      <c r="R225" s="232"/>
      <c r="S225" s="232"/>
      <c r="T225" s="232"/>
      <c r="U225" s="232"/>
      <c r="V225" s="232"/>
      <c r="W225" s="232"/>
      <c r="X225" s="232"/>
      <c r="Y225" s="232"/>
      <c r="Z225" s="232"/>
      <c r="AA225" s="232"/>
      <c r="AB225" s="232"/>
      <c r="AC225" s="232"/>
      <c r="AD225" s="232"/>
      <c r="AE225" s="232"/>
      <c r="AF225" s="232"/>
      <c r="AG225" s="232"/>
      <c r="AH225" s="232"/>
      <c r="AI225" s="232"/>
      <c r="AJ225" s="232"/>
      <c r="AK225" s="232"/>
      <c r="AL225" s="232"/>
    </row>
    <row r="226" spans="1:38" ht="13.8">
      <c r="A226" s="232"/>
      <c r="B226" s="232"/>
      <c r="C226" s="232"/>
      <c r="D226" s="232"/>
      <c r="E226" s="232"/>
      <c r="F226" s="232"/>
      <c r="G226" s="232"/>
      <c r="H226" s="232"/>
      <c r="I226" s="232"/>
      <c r="J226" s="232"/>
      <c r="K226" s="232"/>
      <c r="L226" s="232"/>
      <c r="M226" s="232"/>
      <c r="N226" s="232"/>
      <c r="O226" s="232"/>
      <c r="P226" s="232"/>
      <c r="Q226" s="232"/>
      <c r="R226" s="232"/>
      <c r="S226" s="232"/>
      <c r="T226" s="232"/>
      <c r="U226" s="232"/>
      <c r="V226" s="232"/>
      <c r="W226" s="232"/>
      <c r="X226" s="232"/>
      <c r="Y226" s="232"/>
      <c r="Z226" s="232"/>
      <c r="AA226" s="232"/>
      <c r="AB226" s="232"/>
      <c r="AC226" s="232"/>
      <c r="AD226" s="232"/>
      <c r="AE226" s="232"/>
      <c r="AF226" s="232"/>
      <c r="AG226" s="232"/>
      <c r="AH226" s="232"/>
      <c r="AI226" s="232"/>
      <c r="AJ226" s="232"/>
      <c r="AK226" s="232"/>
      <c r="AL226" s="232"/>
    </row>
    <row r="227" spans="1:38" ht="13.8">
      <c r="A227" s="232"/>
      <c r="B227" s="232"/>
      <c r="C227" s="232"/>
      <c r="D227" s="232"/>
      <c r="E227" s="232"/>
      <c r="F227" s="232"/>
      <c r="G227" s="232"/>
      <c r="H227" s="232"/>
      <c r="I227" s="232"/>
      <c r="J227" s="232"/>
      <c r="K227" s="232"/>
      <c r="L227" s="232"/>
      <c r="M227" s="232"/>
      <c r="N227" s="232"/>
      <c r="O227" s="232"/>
      <c r="P227" s="232"/>
      <c r="Q227" s="232"/>
      <c r="R227" s="232"/>
      <c r="S227" s="232"/>
      <c r="T227" s="232"/>
      <c r="U227" s="232"/>
      <c r="V227" s="232"/>
      <c r="W227" s="232"/>
      <c r="X227" s="232"/>
      <c r="Y227" s="232"/>
      <c r="Z227" s="232"/>
      <c r="AA227" s="232"/>
      <c r="AB227" s="232"/>
      <c r="AC227" s="232"/>
      <c r="AD227" s="232"/>
      <c r="AE227" s="232"/>
      <c r="AF227" s="232"/>
      <c r="AG227" s="232"/>
      <c r="AH227" s="232"/>
      <c r="AI227" s="232"/>
      <c r="AJ227" s="232"/>
      <c r="AK227" s="232"/>
      <c r="AL227" s="232"/>
    </row>
    <row r="228" spans="1:38" ht="13.8">
      <c r="A228" s="232"/>
      <c r="B228" s="232"/>
      <c r="C228" s="232"/>
      <c r="D228" s="232"/>
      <c r="E228" s="232"/>
      <c r="F228" s="232"/>
      <c r="G228" s="232"/>
      <c r="H228" s="232"/>
      <c r="I228" s="232"/>
      <c r="J228" s="232"/>
      <c r="K228" s="232"/>
      <c r="L228" s="232"/>
      <c r="M228" s="232"/>
      <c r="N228" s="232"/>
      <c r="O228" s="232"/>
      <c r="P228" s="232"/>
      <c r="Q228" s="232"/>
      <c r="R228" s="232"/>
      <c r="S228" s="232"/>
      <c r="T228" s="232"/>
      <c r="U228" s="232"/>
      <c r="V228" s="232"/>
      <c r="W228" s="232"/>
      <c r="X228" s="232"/>
      <c r="Y228" s="232"/>
      <c r="Z228" s="232"/>
      <c r="AA228" s="232"/>
      <c r="AB228" s="232"/>
      <c r="AC228" s="232"/>
      <c r="AD228" s="232"/>
      <c r="AE228" s="232"/>
      <c r="AF228" s="232"/>
      <c r="AG228" s="232"/>
      <c r="AH228" s="232"/>
      <c r="AI228" s="232"/>
      <c r="AJ228" s="232"/>
      <c r="AK228" s="232"/>
      <c r="AL228" s="232"/>
    </row>
    <row r="229" spans="1:38" ht="13.8">
      <c r="A229" s="232"/>
      <c r="B229" s="232"/>
      <c r="C229" s="232"/>
      <c r="D229" s="232"/>
      <c r="E229" s="232"/>
      <c r="F229" s="232"/>
      <c r="G229" s="232"/>
      <c r="H229" s="232"/>
      <c r="I229" s="232"/>
      <c r="J229" s="232"/>
      <c r="K229" s="232"/>
      <c r="L229" s="232"/>
      <c r="M229" s="232"/>
      <c r="N229" s="232"/>
      <c r="O229" s="232"/>
      <c r="P229" s="232"/>
      <c r="Q229" s="232"/>
      <c r="R229" s="232"/>
      <c r="S229" s="232"/>
      <c r="T229" s="232"/>
      <c r="U229" s="232"/>
      <c r="V229" s="232"/>
      <c r="W229" s="232"/>
      <c r="X229" s="232"/>
      <c r="Y229" s="232"/>
      <c r="Z229" s="232"/>
      <c r="AA229" s="232"/>
      <c r="AB229" s="232"/>
      <c r="AC229" s="232"/>
      <c r="AD229" s="232"/>
      <c r="AE229" s="232"/>
      <c r="AF229" s="232"/>
      <c r="AG229" s="232"/>
      <c r="AH229" s="232"/>
      <c r="AI229" s="232"/>
      <c r="AJ229" s="232"/>
      <c r="AK229" s="232"/>
      <c r="AL229" s="232"/>
    </row>
    <row r="230" spans="1:38" ht="13.8">
      <c r="A230" s="232"/>
      <c r="B230" s="232"/>
      <c r="C230" s="232"/>
      <c r="D230" s="232"/>
      <c r="E230" s="232"/>
      <c r="F230" s="232"/>
      <c r="G230" s="232"/>
      <c r="H230" s="232"/>
      <c r="I230" s="232"/>
      <c r="J230" s="232"/>
      <c r="K230" s="232"/>
      <c r="L230" s="232"/>
      <c r="M230" s="232"/>
      <c r="N230" s="232"/>
      <c r="O230" s="232"/>
      <c r="P230" s="232"/>
      <c r="Q230" s="232"/>
      <c r="R230" s="232"/>
      <c r="S230" s="232"/>
      <c r="T230" s="232"/>
      <c r="U230" s="232"/>
      <c r="V230" s="232"/>
      <c r="W230" s="232"/>
      <c r="X230" s="232"/>
      <c r="Y230" s="232"/>
      <c r="Z230" s="232"/>
      <c r="AA230" s="232"/>
      <c r="AB230" s="232"/>
      <c r="AC230" s="232"/>
      <c r="AD230" s="232"/>
      <c r="AE230" s="232"/>
      <c r="AF230" s="232"/>
      <c r="AG230" s="232"/>
      <c r="AH230" s="232"/>
      <c r="AI230" s="232"/>
      <c r="AJ230" s="232"/>
      <c r="AK230" s="232"/>
      <c r="AL230" s="232"/>
    </row>
    <row r="231" spans="1:38" ht="13.8">
      <c r="A231" s="232"/>
      <c r="B231" s="232"/>
      <c r="C231" s="232"/>
      <c r="D231" s="232"/>
      <c r="E231" s="232"/>
      <c r="F231" s="232"/>
      <c r="G231" s="232"/>
      <c r="H231" s="232"/>
      <c r="I231" s="232"/>
      <c r="J231" s="232"/>
      <c r="K231" s="232"/>
      <c r="L231" s="232"/>
      <c r="M231" s="232"/>
      <c r="N231" s="232"/>
      <c r="O231" s="232"/>
      <c r="P231" s="232"/>
      <c r="Q231" s="232"/>
      <c r="R231" s="232"/>
      <c r="S231" s="232"/>
      <c r="T231" s="232"/>
      <c r="U231" s="232"/>
      <c r="V231" s="232"/>
      <c r="W231" s="232"/>
      <c r="X231" s="232"/>
      <c r="Y231" s="232"/>
      <c r="Z231" s="232"/>
      <c r="AA231" s="232"/>
      <c r="AB231" s="232"/>
      <c r="AC231" s="232"/>
      <c r="AD231" s="232"/>
      <c r="AE231" s="232"/>
      <c r="AF231" s="232"/>
      <c r="AG231" s="232"/>
      <c r="AH231" s="232"/>
      <c r="AI231" s="232"/>
      <c r="AJ231" s="232"/>
      <c r="AK231" s="232"/>
      <c r="AL231" s="232"/>
    </row>
    <row r="232" spans="1:38" ht="13.8">
      <c r="A232" s="232"/>
      <c r="B232" s="232"/>
      <c r="C232" s="232"/>
      <c r="D232" s="232"/>
      <c r="E232" s="232"/>
      <c r="F232" s="232"/>
      <c r="G232" s="232"/>
      <c r="H232" s="232"/>
      <c r="I232" s="232"/>
      <c r="J232" s="232"/>
      <c r="K232" s="232"/>
      <c r="L232" s="232"/>
      <c r="M232" s="232"/>
      <c r="N232" s="232"/>
      <c r="O232" s="232"/>
      <c r="P232" s="232"/>
      <c r="Q232" s="232"/>
      <c r="R232" s="232"/>
      <c r="S232" s="232"/>
      <c r="T232" s="232"/>
      <c r="U232" s="232"/>
      <c r="V232" s="232"/>
      <c r="W232" s="232"/>
      <c r="X232" s="232"/>
      <c r="Y232" s="232"/>
      <c r="Z232" s="232"/>
      <c r="AA232" s="232"/>
      <c r="AB232" s="232"/>
      <c r="AC232" s="232"/>
      <c r="AD232" s="232"/>
      <c r="AE232" s="232"/>
      <c r="AF232" s="232"/>
      <c r="AG232" s="232"/>
      <c r="AH232" s="232"/>
      <c r="AI232" s="232"/>
      <c r="AJ232" s="232"/>
      <c r="AK232" s="232"/>
      <c r="AL232" s="232"/>
    </row>
    <row r="233" spans="1:38" ht="13.8">
      <c r="A233" s="232"/>
      <c r="B233" s="232"/>
      <c r="C233" s="232"/>
      <c r="D233" s="232"/>
      <c r="E233" s="232"/>
      <c r="F233" s="232"/>
      <c r="G233" s="232"/>
      <c r="H233" s="232"/>
      <c r="I233" s="232"/>
      <c r="J233" s="232"/>
      <c r="K233" s="232"/>
      <c r="L233" s="232"/>
      <c r="M233" s="232"/>
      <c r="N233" s="232"/>
      <c r="O233" s="232"/>
      <c r="P233" s="232"/>
      <c r="Q233" s="232"/>
      <c r="R233" s="232"/>
      <c r="S233" s="232"/>
      <c r="T233" s="232"/>
      <c r="U233" s="232"/>
      <c r="V233" s="232"/>
      <c r="W233" s="232"/>
      <c r="X233" s="232"/>
      <c r="Y233" s="232"/>
      <c r="Z233" s="232"/>
      <c r="AA233" s="232"/>
      <c r="AB233" s="232"/>
      <c r="AC233" s="232"/>
      <c r="AD233" s="232"/>
      <c r="AE233" s="232"/>
      <c r="AF233" s="232"/>
      <c r="AG233" s="232"/>
      <c r="AH233" s="232"/>
      <c r="AI233" s="232"/>
      <c r="AJ233" s="232"/>
      <c r="AK233" s="232"/>
      <c r="AL233" s="232"/>
    </row>
    <row r="234" spans="1:38" ht="13.8">
      <c r="A234" s="232"/>
      <c r="B234" s="232"/>
      <c r="C234" s="232"/>
      <c r="D234" s="232"/>
      <c r="E234" s="232"/>
      <c r="F234" s="232"/>
      <c r="G234" s="232"/>
      <c r="H234" s="232"/>
      <c r="I234" s="232"/>
      <c r="J234" s="232"/>
      <c r="K234" s="232"/>
      <c r="L234" s="232"/>
      <c r="M234" s="232"/>
      <c r="N234" s="232"/>
      <c r="O234" s="232"/>
      <c r="P234" s="232"/>
      <c r="Q234" s="232"/>
      <c r="R234" s="232"/>
      <c r="S234" s="232"/>
      <c r="T234" s="232"/>
      <c r="U234" s="232"/>
      <c r="V234" s="232"/>
      <c r="W234" s="232"/>
      <c r="X234" s="232"/>
      <c r="Y234" s="232"/>
      <c r="Z234" s="232"/>
      <c r="AA234" s="232"/>
      <c r="AB234" s="232"/>
      <c r="AC234" s="232"/>
      <c r="AD234" s="232"/>
      <c r="AE234" s="232"/>
      <c r="AF234" s="232"/>
      <c r="AG234" s="232"/>
      <c r="AH234" s="232"/>
      <c r="AI234" s="232"/>
      <c r="AJ234" s="232"/>
      <c r="AK234" s="232"/>
      <c r="AL234" s="232"/>
    </row>
    <row r="235" spans="1:38" ht="13.8">
      <c r="A235" s="232"/>
      <c r="B235" s="232"/>
      <c r="C235" s="232"/>
      <c r="D235" s="232"/>
      <c r="E235" s="232"/>
      <c r="F235" s="232"/>
      <c r="G235" s="232"/>
      <c r="H235" s="232"/>
      <c r="I235" s="232"/>
      <c r="J235" s="232"/>
      <c r="K235" s="232"/>
      <c r="L235" s="232"/>
      <c r="M235" s="232"/>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232"/>
      <c r="AL235" s="232"/>
    </row>
    <row r="236" spans="1:38" ht="13.8">
      <c r="A236" s="232"/>
      <c r="B236" s="232"/>
      <c r="C236" s="232"/>
      <c r="D236" s="232"/>
      <c r="E236" s="232"/>
      <c r="F236" s="232"/>
      <c r="G236" s="232"/>
      <c r="H236" s="232"/>
      <c r="I236" s="232"/>
      <c r="J236" s="232"/>
      <c r="K236" s="232"/>
      <c r="L236" s="232"/>
      <c r="M236" s="232"/>
      <c r="N236" s="232"/>
      <c r="O236" s="232"/>
      <c r="P236" s="232"/>
      <c r="Q236" s="232"/>
      <c r="R236" s="232"/>
      <c r="S236" s="232"/>
      <c r="T236" s="232"/>
      <c r="U236" s="232"/>
      <c r="V236" s="232"/>
      <c r="W236" s="232"/>
      <c r="X236" s="232"/>
      <c r="Y236" s="232"/>
      <c r="Z236" s="232"/>
      <c r="AA236" s="232"/>
      <c r="AB236" s="232"/>
      <c r="AC236" s="232"/>
      <c r="AD236" s="232"/>
      <c r="AE236" s="232"/>
      <c r="AF236" s="232"/>
      <c r="AG236" s="232"/>
      <c r="AH236" s="232"/>
      <c r="AI236" s="232"/>
      <c r="AJ236" s="232"/>
      <c r="AK236" s="232"/>
      <c r="AL236" s="232"/>
    </row>
    <row r="237" spans="1:38" ht="13.8">
      <c r="A237" s="232"/>
      <c r="B237" s="232"/>
      <c r="C237" s="232"/>
      <c r="D237" s="232"/>
      <c r="E237" s="232"/>
      <c r="F237" s="232"/>
      <c r="G237" s="232"/>
      <c r="H237" s="232"/>
      <c r="I237" s="232"/>
      <c r="J237" s="232"/>
      <c r="K237" s="232"/>
      <c r="L237" s="232"/>
      <c r="M237" s="232"/>
      <c r="N237" s="232"/>
      <c r="O237" s="232"/>
      <c r="P237" s="232"/>
      <c r="Q237" s="232"/>
      <c r="R237" s="232"/>
      <c r="S237" s="232"/>
      <c r="T237" s="232"/>
      <c r="U237" s="232"/>
      <c r="V237" s="232"/>
      <c r="W237" s="232"/>
      <c r="X237" s="232"/>
      <c r="Y237" s="232"/>
      <c r="Z237" s="232"/>
      <c r="AA237" s="232"/>
      <c r="AB237" s="232"/>
      <c r="AC237" s="232"/>
      <c r="AD237" s="232"/>
      <c r="AE237" s="232"/>
      <c r="AF237" s="232"/>
      <c r="AG237" s="232"/>
      <c r="AH237" s="232"/>
      <c r="AI237" s="232"/>
      <c r="AJ237" s="232"/>
      <c r="AK237" s="232"/>
      <c r="AL237" s="232"/>
    </row>
    <row r="238" spans="1:38" ht="13.8">
      <c r="A238" s="232"/>
      <c r="B238" s="232"/>
      <c r="C238" s="232"/>
      <c r="D238" s="232"/>
      <c r="E238" s="232"/>
      <c r="F238" s="232"/>
      <c r="G238" s="232"/>
      <c r="H238" s="232"/>
      <c r="I238" s="232"/>
      <c r="J238" s="232"/>
      <c r="K238" s="232"/>
      <c r="L238" s="232"/>
      <c r="M238" s="232"/>
      <c r="N238" s="232"/>
      <c r="O238" s="232"/>
      <c r="P238" s="232"/>
      <c r="Q238" s="232"/>
      <c r="R238" s="232"/>
      <c r="S238" s="232"/>
      <c r="T238" s="232"/>
      <c r="U238" s="232"/>
      <c r="V238" s="232"/>
      <c r="W238" s="232"/>
      <c r="X238" s="232"/>
      <c r="Y238" s="232"/>
      <c r="Z238" s="232"/>
      <c r="AA238" s="232"/>
      <c r="AB238" s="232"/>
      <c r="AC238" s="232"/>
      <c r="AD238" s="232"/>
      <c r="AE238" s="232"/>
      <c r="AF238" s="232"/>
      <c r="AG238" s="232"/>
      <c r="AH238" s="232"/>
      <c r="AI238" s="232"/>
      <c r="AJ238" s="232"/>
      <c r="AK238" s="232"/>
      <c r="AL238" s="232"/>
    </row>
    <row r="239" spans="1:38" ht="13.8">
      <c r="A239" s="232"/>
      <c r="B239" s="232"/>
      <c r="C239" s="232"/>
      <c r="D239" s="232"/>
      <c r="E239" s="232"/>
      <c r="F239" s="232"/>
      <c r="G239" s="232"/>
      <c r="H239" s="232"/>
      <c r="I239" s="232"/>
      <c r="J239" s="232"/>
      <c r="K239" s="232"/>
      <c r="L239" s="232"/>
      <c r="M239" s="232"/>
      <c r="N239" s="232"/>
      <c r="O239" s="232"/>
      <c r="P239" s="232"/>
      <c r="Q239" s="232"/>
      <c r="R239" s="232"/>
      <c r="S239" s="232"/>
      <c r="T239" s="232"/>
      <c r="U239" s="232"/>
      <c r="V239" s="232"/>
      <c r="W239" s="232"/>
      <c r="X239" s="232"/>
      <c r="Y239" s="232"/>
      <c r="Z239" s="232"/>
      <c r="AA239" s="232"/>
      <c r="AB239" s="232"/>
      <c r="AC239" s="232"/>
      <c r="AD239" s="232"/>
      <c r="AE239" s="232"/>
      <c r="AF239" s="232"/>
      <c r="AG239" s="232"/>
      <c r="AH239" s="232"/>
      <c r="AI239" s="232"/>
      <c r="AJ239" s="232"/>
      <c r="AK239" s="232"/>
      <c r="AL239" s="232"/>
    </row>
    <row r="240" spans="1:38" ht="13.8">
      <c r="A240" s="232"/>
      <c r="B240" s="232"/>
      <c r="C240" s="232"/>
      <c r="D240" s="232"/>
      <c r="E240" s="232"/>
      <c r="F240" s="232"/>
      <c r="G240" s="232"/>
      <c r="H240" s="232"/>
      <c r="I240" s="232"/>
      <c r="J240" s="232"/>
      <c r="K240" s="232"/>
      <c r="L240" s="232"/>
      <c r="M240" s="232"/>
      <c r="N240" s="232"/>
      <c r="O240" s="232"/>
      <c r="P240" s="232"/>
      <c r="Q240" s="232"/>
      <c r="R240" s="232"/>
      <c r="S240" s="232"/>
      <c r="T240" s="232"/>
      <c r="U240" s="232"/>
      <c r="V240" s="232"/>
      <c r="W240" s="232"/>
      <c r="X240" s="232"/>
      <c r="Y240" s="232"/>
      <c r="Z240" s="232"/>
      <c r="AA240" s="232"/>
      <c r="AB240" s="232"/>
      <c r="AC240" s="232"/>
      <c r="AD240" s="232"/>
      <c r="AE240" s="232"/>
      <c r="AF240" s="232"/>
      <c r="AG240" s="232"/>
      <c r="AH240" s="232"/>
      <c r="AI240" s="232"/>
      <c r="AJ240" s="232"/>
      <c r="AK240" s="232"/>
      <c r="AL240" s="232"/>
    </row>
    <row r="241" spans="1:38" ht="13.8">
      <c r="A241" s="232"/>
      <c r="B241" s="232"/>
      <c r="C241" s="232"/>
      <c r="D241" s="232"/>
      <c r="E241" s="232"/>
      <c r="F241" s="232"/>
      <c r="G241" s="232"/>
      <c r="H241" s="232"/>
      <c r="I241" s="232"/>
      <c r="J241" s="232"/>
      <c r="K241" s="232"/>
      <c r="L241" s="232"/>
      <c r="M241" s="232"/>
      <c r="N241" s="232"/>
      <c r="O241" s="232"/>
      <c r="P241" s="232"/>
      <c r="Q241" s="232"/>
      <c r="R241" s="232"/>
      <c r="S241" s="232"/>
      <c r="T241" s="232"/>
      <c r="U241" s="232"/>
      <c r="V241" s="232"/>
      <c r="W241" s="232"/>
      <c r="X241" s="232"/>
      <c r="Y241" s="232"/>
      <c r="Z241" s="232"/>
      <c r="AA241" s="232"/>
      <c r="AB241" s="232"/>
      <c r="AC241" s="232"/>
      <c r="AD241" s="232"/>
      <c r="AE241" s="232"/>
      <c r="AF241" s="232"/>
      <c r="AG241" s="232"/>
      <c r="AH241" s="232"/>
      <c r="AI241" s="232"/>
      <c r="AJ241" s="232"/>
      <c r="AK241" s="232"/>
      <c r="AL241" s="232"/>
    </row>
    <row r="242" spans="1:38" ht="13.8">
      <c r="A242" s="232"/>
      <c r="B242" s="232"/>
      <c r="C242" s="232"/>
      <c r="D242" s="232"/>
      <c r="E242" s="232"/>
      <c r="F242" s="232"/>
      <c r="G242" s="232"/>
      <c r="H242" s="232"/>
      <c r="I242" s="232"/>
      <c r="J242" s="232"/>
      <c r="K242" s="232"/>
      <c r="L242" s="232"/>
      <c r="M242" s="232"/>
      <c r="N242" s="232"/>
      <c r="O242" s="232"/>
      <c r="P242" s="232"/>
      <c r="Q242" s="232"/>
      <c r="R242" s="232"/>
      <c r="S242" s="232"/>
      <c r="T242" s="232"/>
      <c r="U242" s="232"/>
      <c r="V242" s="232"/>
      <c r="W242" s="232"/>
      <c r="X242" s="232"/>
      <c r="Y242" s="232"/>
      <c r="Z242" s="232"/>
      <c r="AA242" s="232"/>
      <c r="AB242" s="232"/>
      <c r="AC242" s="232"/>
      <c r="AD242" s="232"/>
      <c r="AE242" s="232"/>
      <c r="AF242" s="232"/>
      <c r="AG242" s="232"/>
      <c r="AH242" s="232"/>
      <c r="AI242" s="232"/>
      <c r="AJ242" s="232"/>
      <c r="AK242" s="232"/>
      <c r="AL242" s="232"/>
    </row>
    <row r="243" spans="1:38" ht="13.8">
      <c r="A243" s="232"/>
      <c r="B243" s="232"/>
      <c r="C243" s="232"/>
      <c r="D243" s="232"/>
      <c r="E243" s="232"/>
      <c r="F243" s="232"/>
      <c r="G243" s="232"/>
      <c r="H243" s="232"/>
      <c r="I243" s="232"/>
      <c r="J243" s="232"/>
      <c r="K243" s="232"/>
      <c r="L243" s="232"/>
      <c r="M243" s="232"/>
      <c r="N243" s="232"/>
      <c r="O243" s="232"/>
      <c r="P243" s="232"/>
      <c r="Q243" s="232"/>
      <c r="R243" s="232"/>
      <c r="S243" s="232"/>
      <c r="T243" s="232"/>
      <c r="U243" s="232"/>
      <c r="V243" s="232"/>
      <c r="W243" s="232"/>
      <c r="X243" s="232"/>
      <c r="Y243" s="232"/>
      <c r="Z243" s="232"/>
      <c r="AA243" s="232"/>
      <c r="AB243" s="232"/>
      <c r="AC243" s="232"/>
      <c r="AD243" s="232"/>
      <c r="AE243" s="232"/>
      <c r="AF243" s="232"/>
      <c r="AG243" s="232"/>
      <c r="AH243" s="232"/>
      <c r="AI243" s="232"/>
      <c r="AJ243" s="232"/>
      <c r="AK243" s="232"/>
      <c r="AL243" s="232"/>
    </row>
    <row r="244" spans="1:38" ht="13.8">
      <c r="A244" s="232"/>
      <c r="B244" s="232"/>
      <c r="C244" s="232"/>
      <c r="D244" s="232"/>
      <c r="E244" s="232"/>
      <c r="F244" s="232"/>
      <c r="G244" s="232"/>
      <c r="H244" s="232"/>
      <c r="I244" s="232"/>
      <c r="J244" s="232"/>
      <c r="K244" s="232"/>
      <c r="L244" s="232"/>
      <c r="M244" s="232"/>
      <c r="N244" s="232"/>
      <c r="O244" s="232"/>
      <c r="P244" s="232"/>
      <c r="Q244" s="232"/>
      <c r="R244" s="232"/>
      <c r="S244" s="232"/>
      <c r="T244" s="232"/>
      <c r="U244" s="232"/>
      <c r="V244" s="232"/>
      <c r="W244" s="232"/>
      <c r="X244" s="232"/>
      <c r="Y244" s="232"/>
      <c r="Z244" s="232"/>
      <c r="AA244" s="232"/>
      <c r="AB244" s="232"/>
      <c r="AC244" s="232"/>
      <c r="AD244" s="232"/>
      <c r="AE244" s="232"/>
      <c r="AF244" s="232"/>
      <c r="AG244" s="232"/>
      <c r="AH244" s="232"/>
      <c r="AI244" s="232"/>
      <c r="AJ244" s="232"/>
      <c r="AK244" s="232"/>
      <c r="AL244" s="232"/>
    </row>
    <row r="245" spans="1:38" ht="13.8">
      <c r="A245" s="232"/>
      <c r="B245" s="232"/>
      <c r="C245" s="232"/>
      <c r="D245" s="232"/>
      <c r="E245" s="232"/>
      <c r="F245" s="232"/>
      <c r="G245" s="232"/>
      <c r="H245" s="232"/>
      <c r="I245" s="232"/>
      <c r="J245" s="232"/>
      <c r="K245" s="232"/>
      <c r="L245" s="232"/>
      <c r="M245" s="232"/>
      <c r="N245" s="232"/>
      <c r="O245" s="232"/>
      <c r="P245" s="232"/>
      <c r="Q245" s="232"/>
      <c r="R245" s="232"/>
      <c r="S245" s="232"/>
      <c r="T245" s="232"/>
      <c r="U245" s="232"/>
      <c r="V245" s="232"/>
      <c r="W245" s="232"/>
      <c r="X245" s="232"/>
      <c r="Y245" s="232"/>
      <c r="Z245" s="232"/>
      <c r="AA245" s="232"/>
      <c r="AB245" s="232"/>
      <c r="AC245" s="232"/>
      <c r="AD245" s="232"/>
      <c r="AE245" s="232"/>
      <c r="AF245" s="232"/>
      <c r="AG245" s="232"/>
      <c r="AH245" s="232"/>
      <c r="AI245" s="232"/>
      <c r="AJ245" s="232"/>
      <c r="AK245" s="232"/>
      <c r="AL245" s="232"/>
    </row>
    <row r="246" spans="1:38" ht="13.8">
      <c r="A246" s="232"/>
      <c r="B246" s="232"/>
      <c r="C246" s="232"/>
      <c r="D246" s="232"/>
      <c r="E246" s="232"/>
      <c r="F246" s="232"/>
      <c r="G246" s="232"/>
      <c r="H246" s="232"/>
      <c r="I246" s="232"/>
      <c r="J246" s="232"/>
      <c r="K246" s="232"/>
      <c r="L246" s="232"/>
      <c r="M246" s="232"/>
      <c r="N246" s="232"/>
      <c r="O246" s="232"/>
      <c r="P246" s="232"/>
      <c r="Q246" s="232"/>
      <c r="R246" s="232"/>
      <c r="S246" s="232"/>
      <c r="T246" s="232"/>
      <c r="U246" s="232"/>
      <c r="V246" s="232"/>
      <c r="W246" s="232"/>
      <c r="X246" s="232"/>
      <c r="Y246" s="232"/>
      <c r="Z246" s="232"/>
      <c r="AA246" s="232"/>
      <c r="AB246" s="232"/>
      <c r="AC246" s="232"/>
      <c r="AD246" s="232"/>
      <c r="AE246" s="232"/>
      <c r="AF246" s="232"/>
      <c r="AG246" s="232"/>
      <c r="AH246" s="232"/>
      <c r="AI246" s="232"/>
      <c r="AJ246" s="232"/>
      <c r="AK246" s="232"/>
      <c r="AL246" s="232"/>
    </row>
    <row r="247" spans="1:38" ht="13.8">
      <c r="A247" s="232"/>
      <c r="B247" s="232"/>
      <c r="C247" s="232"/>
      <c r="D247" s="232"/>
      <c r="E247" s="232"/>
      <c r="F247" s="232"/>
      <c r="G247" s="232"/>
      <c r="H247" s="232"/>
      <c r="I247" s="232"/>
      <c r="J247" s="232"/>
      <c r="K247" s="232"/>
      <c r="L247" s="232"/>
      <c r="M247" s="232"/>
      <c r="N247" s="232"/>
      <c r="O247" s="232"/>
      <c r="P247" s="232"/>
      <c r="Q247" s="232"/>
      <c r="R247" s="232"/>
      <c r="S247" s="232"/>
      <c r="T247" s="232"/>
      <c r="U247" s="232"/>
      <c r="V247" s="232"/>
      <c r="W247" s="232"/>
      <c r="X247" s="232"/>
      <c r="Y247" s="232"/>
      <c r="Z247" s="232"/>
      <c r="AA247" s="232"/>
      <c r="AB247" s="232"/>
      <c r="AC247" s="232"/>
      <c r="AD247" s="232"/>
      <c r="AE247" s="232"/>
      <c r="AF247" s="232"/>
      <c r="AG247" s="232"/>
      <c r="AH247" s="232"/>
      <c r="AI247" s="232"/>
      <c r="AJ247" s="232"/>
      <c r="AK247" s="232"/>
      <c r="AL247" s="232"/>
    </row>
    <row r="248" spans="1:38" ht="13.8">
      <c r="A248" s="232"/>
      <c r="B248" s="232"/>
      <c r="C248" s="232"/>
      <c r="D248" s="232"/>
      <c r="E248" s="232"/>
      <c r="F248" s="232"/>
      <c r="G248" s="232"/>
      <c r="H248" s="232"/>
      <c r="I248" s="232"/>
      <c r="J248" s="232"/>
      <c r="K248" s="232"/>
      <c r="L248" s="232"/>
      <c r="M248" s="232"/>
      <c r="N248" s="232"/>
      <c r="O248" s="232"/>
      <c r="P248" s="232"/>
      <c r="Q248" s="232"/>
      <c r="R248" s="232"/>
      <c r="S248" s="232"/>
      <c r="T248" s="232"/>
      <c r="U248" s="232"/>
      <c r="V248" s="232"/>
      <c r="W248" s="232"/>
      <c r="X248" s="232"/>
      <c r="Y248" s="232"/>
      <c r="Z248" s="232"/>
      <c r="AA248" s="232"/>
      <c r="AB248" s="232"/>
      <c r="AC248" s="232"/>
      <c r="AD248" s="232"/>
      <c r="AE248" s="232"/>
      <c r="AF248" s="232"/>
      <c r="AG248" s="232"/>
      <c r="AH248" s="232"/>
      <c r="AI248" s="232"/>
      <c r="AJ248" s="232"/>
      <c r="AK248" s="232"/>
      <c r="AL248" s="232"/>
    </row>
    <row r="249" spans="1:38" ht="13.8">
      <c r="A249" s="232"/>
      <c r="B249" s="232"/>
      <c r="C249" s="232"/>
      <c r="D249" s="232"/>
      <c r="E249" s="232"/>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row>
    <row r="250" spans="1:38" ht="13.8">
      <c r="A250" s="232"/>
      <c r="B250" s="232"/>
      <c r="C250" s="232"/>
      <c r="D250" s="232"/>
      <c r="E250" s="232"/>
      <c r="F250" s="232"/>
      <c r="G250" s="232"/>
      <c r="H250" s="232"/>
      <c r="I250" s="232"/>
      <c r="J250" s="232"/>
      <c r="K250" s="232"/>
      <c r="L250" s="232"/>
      <c r="M250" s="232"/>
      <c r="N250" s="232"/>
      <c r="O250" s="232"/>
      <c r="P250" s="232"/>
      <c r="Q250" s="232"/>
      <c r="R250" s="232"/>
      <c r="S250" s="232"/>
      <c r="T250" s="232"/>
      <c r="U250" s="232"/>
      <c r="V250" s="232"/>
      <c r="W250" s="232"/>
      <c r="X250" s="232"/>
      <c r="Y250" s="232"/>
      <c r="Z250" s="232"/>
      <c r="AA250" s="232"/>
      <c r="AB250" s="232"/>
      <c r="AC250" s="232"/>
      <c r="AD250" s="232"/>
      <c r="AE250" s="232"/>
      <c r="AF250" s="232"/>
      <c r="AG250" s="232"/>
      <c r="AH250" s="232"/>
      <c r="AI250" s="232"/>
      <c r="AJ250" s="232"/>
      <c r="AK250" s="232"/>
      <c r="AL250" s="232"/>
    </row>
    <row r="251" spans="1:38" ht="13.8">
      <c r="A251" s="232"/>
      <c r="B251" s="232"/>
      <c r="C251" s="232"/>
      <c r="D251" s="232"/>
      <c r="E251" s="232"/>
      <c r="F251" s="232"/>
      <c r="G251" s="232"/>
      <c r="H251" s="232"/>
      <c r="I251" s="232"/>
      <c r="J251" s="232"/>
      <c r="K251" s="232"/>
      <c r="L251" s="232"/>
      <c r="M251" s="232"/>
      <c r="N251" s="232"/>
      <c r="O251" s="232"/>
      <c r="P251" s="232"/>
      <c r="Q251" s="232"/>
      <c r="R251" s="232"/>
      <c r="S251" s="232"/>
      <c r="T251" s="232"/>
      <c r="U251" s="232"/>
      <c r="V251" s="232"/>
      <c r="W251" s="232"/>
      <c r="X251" s="232"/>
      <c r="Y251" s="232"/>
      <c r="Z251" s="232"/>
      <c r="AA251" s="232"/>
      <c r="AB251" s="232"/>
      <c r="AC251" s="232"/>
      <c r="AD251" s="232"/>
      <c r="AE251" s="232"/>
      <c r="AF251" s="232"/>
      <c r="AG251" s="232"/>
      <c r="AH251" s="232"/>
      <c r="AI251" s="232"/>
      <c r="AJ251" s="232"/>
      <c r="AK251" s="232"/>
      <c r="AL251" s="232"/>
    </row>
    <row r="252" spans="1:38" ht="13.8">
      <c r="A252" s="232"/>
      <c r="B252" s="232"/>
      <c r="C252" s="232"/>
      <c r="D252" s="232"/>
      <c r="E252" s="232"/>
      <c r="F252" s="232"/>
      <c r="G252" s="232"/>
      <c r="H252" s="232"/>
      <c r="I252" s="232"/>
      <c r="J252" s="232"/>
      <c r="K252" s="232"/>
      <c r="L252" s="232"/>
      <c r="M252" s="232"/>
      <c r="N252" s="232"/>
      <c r="O252" s="232"/>
      <c r="P252" s="232"/>
      <c r="Q252" s="232"/>
      <c r="R252" s="232"/>
      <c r="S252" s="232"/>
      <c r="T252" s="232"/>
      <c r="U252" s="232"/>
      <c r="V252" s="232"/>
      <c r="W252" s="232"/>
      <c r="X252" s="232"/>
      <c r="Y252" s="232"/>
      <c r="Z252" s="232"/>
      <c r="AA252" s="232"/>
      <c r="AB252" s="232"/>
      <c r="AC252" s="232"/>
      <c r="AD252" s="232"/>
      <c r="AE252" s="232"/>
      <c r="AF252" s="232"/>
      <c r="AG252" s="232"/>
      <c r="AH252" s="232"/>
      <c r="AI252" s="232"/>
      <c r="AJ252" s="232"/>
      <c r="AK252" s="232"/>
      <c r="AL252" s="232"/>
    </row>
    <row r="253" spans="1:38" ht="13.8">
      <c r="A253" s="232"/>
      <c r="B253" s="232"/>
      <c r="C253" s="232"/>
      <c r="D253" s="232"/>
      <c r="E253" s="232"/>
      <c r="F253" s="232"/>
      <c r="G253" s="232"/>
      <c r="H253" s="232"/>
      <c r="I253" s="232"/>
      <c r="J253" s="232"/>
      <c r="K253" s="232"/>
      <c r="L253" s="232"/>
      <c r="M253" s="232"/>
      <c r="N253" s="232"/>
      <c r="O253" s="232"/>
      <c r="P253" s="232"/>
      <c r="Q253" s="232"/>
      <c r="R253" s="232"/>
      <c r="S253" s="232"/>
      <c r="T253" s="232"/>
      <c r="U253" s="232"/>
      <c r="V253" s="232"/>
      <c r="W253" s="232"/>
      <c r="X253" s="232"/>
      <c r="Y253" s="232"/>
      <c r="Z253" s="232"/>
      <c r="AA253" s="232"/>
      <c r="AB253" s="232"/>
      <c r="AC253" s="232"/>
      <c r="AD253" s="232"/>
      <c r="AE253" s="232"/>
      <c r="AF253" s="232"/>
      <c r="AG253" s="232"/>
      <c r="AH253" s="232"/>
      <c r="AI253" s="232"/>
      <c r="AJ253" s="232"/>
      <c r="AK253" s="232"/>
      <c r="AL253" s="232"/>
    </row>
    <row r="254" spans="1:38" ht="13.8">
      <c r="A254" s="232"/>
      <c r="B254" s="232"/>
      <c r="C254" s="232"/>
      <c r="D254" s="232"/>
      <c r="E254" s="232"/>
      <c r="F254" s="232"/>
      <c r="G254" s="232"/>
      <c r="H254" s="232"/>
      <c r="I254" s="232"/>
      <c r="J254" s="232"/>
      <c r="K254" s="232"/>
      <c r="L254" s="232"/>
      <c r="M254" s="232"/>
      <c r="N254" s="232"/>
      <c r="O254" s="232"/>
      <c r="P254" s="232"/>
      <c r="Q254" s="232"/>
      <c r="R254" s="232"/>
      <c r="S254" s="232"/>
      <c r="T254" s="232"/>
      <c r="U254" s="232"/>
      <c r="V254" s="232"/>
      <c r="W254" s="232"/>
      <c r="X254" s="232"/>
      <c r="Y254" s="232"/>
      <c r="Z254" s="232"/>
      <c r="AA254" s="232"/>
      <c r="AB254" s="232"/>
      <c r="AC254" s="232"/>
      <c r="AD254" s="232"/>
      <c r="AE254" s="232"/>
      <c r="AF254" s="232"/>
      <c r="AG254" s="232"/>
      <c r="AH254" s="232"/>
      <c r="AI254" s="232"/>
      <c r="AJ254" s="232"/>
      <c r="AK254" s="232"/>
      <c r="AL254" s="232"/>
    </row>
    <row r="255" spans="1:38" ht="13.8">
      <c r="A255" s="232"/>
      <c r="B255" s="232"/>
      <c r="C255" s="232"/>
      <c r="D255" s="232"/>
      <c r="E255" s="232"/>
      <c r="F255" s="232"/>
      <c r="G255" s="232"/>
      <c r="H255" s="232"/>
      <c r="I255" s="232"/>
      <c r="J255" s="232"/>
      <c r="K255" s="232"/>
      <c r="L255" s="232"/>
      <c r="M255" s="232"/>
      <c r="N255" s="232"/>
      <c r="O255" s="232"/>
      <c r="P255" s="232"/>
      <c r="Q255" s="232"/>
      <c r="R255" s="232"/>
      <c r="S255" s="232"/>
      <c r="T255" s="232"/>
      <c r="U255" s="232"/>
      <c r="V255" s="232"/>
      <c r="W255" s="232"/>
      <c r="X255" s="232"/>
      <c r="Y255" s="232"/>
      <c r="Z255" s="232"/>
      <c r="AA255" s="232"/>
      <c r="AB255" s="232"/>
      <c r="AC255" s="232"/>
      <c r="AD255" s="232"/>
      <c r="AE255" s="232"/>
      <c r="AF255" s="232"/>
      <c r="AG255" s="232"/>
      <c r="AH255" s="232"/>
      <c r="AI255" s="232"/>
      <c r="AJ255" s="232"/>
      <c r="AK255" s="232"/>
      <c r="AL255" s="232"/>
    </row>
    <row r="256" spans="1:38" ht="13.8">
      <c r="A256" s="232"/>
      <c r="B256" s="232"/>
      <c r="C256" s="232"/>
      <c r="D256" s="232"/>
      <c r="E256" s="232"/>
      <c r="F256" s="232"/>
      <c r="G256" s="232"/>
      <c r="H256" s="232"/>
      <c r="I256" s="232"/>
      <c r="J256" s="232"/>
      <c r="K256" s="232"/>
      <c r="L256" s="232"/>
      <c r="M256" s="232"/>
      <c r="N256" s="232"/>
      <c r="O256" s="232"/>
      <c r="P256" s="232"/>
      <c r="Q256" s="232"/>
      <c r="R256" s="232"/>
      <c r="S256" s="232"/>
      <c r="T256" s="232"/>
      <c r="U256" s="232"/>
      <c r="V256" s="232"/>
      <c r="W256" s="232"/>
      <c r="X256" s="232"/>
      <c r="Y256" s="232"/>
      <c r="Z256" s="232"/>
      <c r="AA256" s="232"/>
      <c r="AB256" s="232"/>
      <c r="AC256" s="232"/>
      <c r="AD256" s="232"/>
      <c r="AE256" s="232"/>
      <c r="AF256" s="232"/>
      <c r="AG256" s="232"/>
      <c r="AH256" s="232"/>
      <c r="AI256" s="232"/>
      <c r="AJ256" s="232"/>
      <c r="AK256" s="232"/>
      <c r="AL256" s="232"/>
    </row>
    <row r="257" spans="1:38" ht="13.8">
      <c r="A257" s="232"/>
      <c r="B257" s="232"/>
      <c r="C257" s="232"/>
      <c r="D257" s="232"/>
      <c r="E257" s="232"/>
      <c r="F257" s="232"/>
      <c r="G257" s="232"/>
      <c r="H257" s="232"/>
      <c r="I257" s="232"/>
      <c r="J257" s="232"/>
      <c r="K257" s="232"/>
      <c r="L257" s="232"/>
      <c r="M257" s="232"/>
      <c r="N257" s="232"/>
      <c r="O257" s="232"/>
      <c r="P257" s="232"/>
      <c r="Q257" s="232"/>
      <c r="R257" s="232"/>
      <c r="S257" s="232"/>
      <c r="T257" s="232"/>
      <c r="U257" s="232"/>
      <c r="V257" s="232"/>
      <c r="W257" s="232"/>
      <c r="X257" s="232"/>
      <c r="Y257" s="232"/>
      <c r="Z257" s="232"/>
      <c r="AA257" s="232"/>
      <c r="AB257" s="232"/>
      <c r="AC257" s="232"/>
      <c r="AD257" s="232"/>
      <c r="AE257" s="232"/>
      <c r="AF257" s="232"/>
      <c r="AG257" s="232"/>
      <c r="AH257" s="232"/>
      <c r="AI257" s="232"/>
      <c r="AJ257" s="232"/>
      <c r="AK257" s="232"/>
      <c r="AL257" s="232"/>
    </row>
    <row r="258" spans="1:38" ht="13.8">
      <c r="A258" s="232"/>
      <c r="B258" s="232"/>
      <c r="C258" s="232"/>
      <c r="D258" s="232"/>
      <c r="E258" s="232"/>
      <c r="F258" s="232"/>
      <c r="G258" s="232"/>
      <c r="H258" s="232"/>
      <c r="I258" s="232"/>
      <c r="J258" s="232"/>
      <c r="K258" s="232"/>
      <c r="L258" s="232"/>
      <c r="M258" s="232"/>
      <c r="N258" s="232"/>
      <c r="O258" s="232"/>
      <c r="P258" s="232"/>
      <c r="Q258" s="232"/>
      <c r="R258" s="232"/>
      <c r="S258" s="232"/>
      <c r="T258" s="232"/>
      <c r="U258" s="232"/>
      <c r="V258" s="232"/>
      <c r="W258" s="232"/>
      <c r="X258" s="232"/>
      <c r="Y258" s="232"/>
      <c r="Z258" s="232"/>
      <c r="AA258" s="232"/>
      <c r="AB258" s="232"/>
      <c r="AC258" s="232"/>
      <c r="AD258" s="232"/>
      <c r="AE258" s="232"/>
      <c r="AF258" s="232"/>
      <c r="AG258" s="232"/>
      <c r="AH258" s="232"/>
      <c r="AI258" s="232"/>
      <c r="AJ258" s="232"/>
      <c r="AK258" s="232"/>
      <c r="AL258" s="232"/>
    </row>
    <row r="259" spans="1:38" ht="13.8">
      <c r="A259" s="232"/>
      <c r="B259" s="232"/>
      <c r="C259" s="232"/>
      <c r="D259" s="232"/>
      <c r="E259" s="232"/>
      <c r="F259" s="232"/>
      <c r="G259" s="232"/>
      <c r="H259" s="232"/>
      <c r="I259" s="232"/>
      <c r="J259" s="232"/>
      <c r="K259" s="232"/>
      <c r="L259" s="232"/>
      <c r="M259" s="232"/>
      <c r="N259" s="232"/>
      <c r="O259" s="232"/>
      <c r="P259" s="232"/>
      <c r="Q259" s="232"/>
      <c r="R259" s="232"/>
      <c r="S259" s="232"/>
      <c r="T259" s="232"/>
      <c r="U259" s="232"/>
      <c r="V259" s="232"/>
      <c r="W259" s="232"/>
      <c r="X259" s="232"/>
      <c r="Y259" s="232"/>
      <c r="Z259" s="232"/>
      <c r="AA259" s="232"/>
      <c r="AB259" s="232"/>
      <c r="AC259" s="232"/>
      <c r="AD259" s="232"/>
      <c r="AE259" s="232"/>
      <c r="AF259" s="232"/>
      <c r="AG259" s="232"/>
      <c r="AH259" s="232"/>
      <c r="AI259" s="232"/>
      <c r="AJ259" s="232"/>
      <c r="AK259" s="232"/>
      <c r="AL259" s="232"/>
    </row>
    <row r="260" spans="1:38" ht="13.8">
      <c r="A260" s="232"/>
      <c r="B260" s="232"/>
      <c r="C260" s="232"/>
      <c r="D260" s="232"/>
      <c r="E260" s="232"/>
      <c r="F260" s="232"/>
      <c r="G260" s="232"/>
      <c r="H260" s="232"/>
      <c r="I260" s="232"/>
      <c r="J260" s="232"/>
      <c r="K260" s="232"/>
      <c r="L260" s="232"/>
      <c r="M260" s="232"/>
      <c r="N260" s="232"/>
      <c r="O260" s="232"/>
      <c r="P260" s="232"/>
      <c r="Q260" s="232"/>
      <c r="R260" s="232"/>
      <c r="S260" s="232"/>
      <c r="T260" s="232"/>
      <c r="U260" s="232"/>
      <c r="V260" s="232"/>
      <c r="W260" s="232"/>
      <c r="X260" s="232"/>
      <c r="Y260" s="232"/>
      <c r="Z260" s="232"/>
      <c r="AA260" s="232"/>
      <c r="AB260" s="232"/>
      <c r="AC260" s="232"/>
      <c r="AD260" s="232"/>
      <c r="AE260" s="232"/>
      <c r="AF260" s="232"/>
      <c r="AG260" s="232"/>
      <c r="AH260" s="232"/>
      <c r="AI260" s="232"/>
      <c r="AJ260" s="232"/>
      <c r="AK260" s="232"/>
      <c r="AL260" s="232"/>
    </row>
    <row r="261" spans="1:38" ht="13.8">
      <c r="A261" s="232"/>
      <c r="B261" s="232"/>
      <c r="C261" s="232"/>
      <c r="D261" s="232"/>
      <c r="E261" s="232"/>
      <c r="F261" s="232"/>
      <c r="G261" s="232"/>
      <c r="H261" s="232"/>
      <c r="I261" s="232"/>
      <c r="J261" s="232"/>
      <c r="K261" s="232"/>
      <c r="L261" s="232"/>
      <c r="M261" s="232"/>
      <c r="N261" s="232"/>
      <c r="O261" s="232"/>
      <c r="P261" s="232"/>
      <c r="Q261" s="232"/>
      <c r="R261" s="232"/>
      <c r="S261" s="232"/>
      <c r="T261" s="232"/>
      <c r="U261" s="232"/>
      <c r="V261" s="232"/>
      <c r="W261" s="232"/>
      <c r="X261" s="232"/>
      <c r="Y261" s="232"/>
      <c r="Z261" s="232"/>
      <c r="AA261" s="232"/>
      <c r="AB261" s="232"/>
      <c r="AC261" s="232"/>
      <c r="AD261" s="232"/>
      <c r="AE261" s="232"/>
      <c r="AF261" s="232"/>
      <c r="AG261" s="232"/>
      <c r="AH261" s="232"/>
      <c r="AI261" s="232"/>
      <c r="AJ261" s="232"/>
      <c r="AK261" s="232"/>
      <c r="AL261" s="232"/>
    </row>
    <row r="262" spans="1:38" ht="13.8">
      <c r="A262" s="232"/>
      <c r="B262" s="232"/>
      <c r="C262" s="232"/>
      <c r="D262" s="232"/>
      <c r="E262" s="232"/>
      <c r="F262" s="232"/>
      <c r="G262" s="232"/>
      <c r="H262" s="232"/>
      <c r="I262" s="232"/>
      <c r="J262" s="232"/>
      <c r="K262" s="232"/>
      <c r="L262" s="232"/>
      <c r="M262" s="232"/>
      <c r="N262" s="232"/>
      <c r="O262" s="232"/>
      <c r="P262" s="232"/>
      <c r="Q262" s="232"/>
      <c r="R262" s="232"/>
      <c r="S262" s="232"/>
      <c r="T262" s="232"/>
      <c r="U262" s="232"/>
      <c r="V262" s="232"/>
      <c r="W262" s="232"/>
      <c r="X262" s="232"/>
      <c r="Y262" s="232"/>
      <c r="Z262" s="232"/>
      <c r="AA262" s="232"/>
      <c r="AB262" s="232"/>
      <c r="AC262" s="232"/>
      <c r="AD262" s="232"/>
      <c r="AE262" s="232"/>
      <c r="AF262" s="232"/>
      <c r="AG262" s="232"/>
      <c r="AH262" s="232"/>
      <c r="AI262" s="232"/>
      <c r="AJ262" s="232"/>
      <c r="AK262" s="232"/>
      <c r="AL262" s="232"/>
    </row>
    <row r="263" spans="1:38" ht="13.8">
      <c r="A263" s="232"/>
      <c r="B263" s="232"/>
      <c r="C263" s="232"/>
      <c r="D263" s="232"/>
      <c r="E263" s="232"/>
      <c r="F263" s="232"/>
      <c r="G263" s="232"/>
      <c r="H263" s="232"/>
      <c r="I263" s="232"/>
      <c r="J263" s="232"/>
      <c r="K263" s="232"/>
      <c r="L263" s="232"/>
      <c r="M263" s="232"/>
      <c r="N263" s="232"/>
      <c r="O263" s="232"/>
      <c r="P263" s="232"/>
      <c r="Q263" s="232"/>
      <c r="R263" s="232"/>
      <c r="S263" s="232"/>
      <c r="T263" s="232"/>
      <c r="U263" s="232"/>
      <c r="V263" s="232"/>
      <c r="W263" s="232"/>
      <c r="X263" s="232"/>
      <c r="Y263" s="232"/>
      <c r="Z263" s="232"/>
      <c r="AA263" s="232"/>
      <c r="AB263" s="232"/>
      <c r="AC263" s="232"/>
      <c r="AD263" s="232"/>
      <c r="AE263" s="232"/>
      <c r="AF263" s="232"/>
      <c r="AG263" s="232"/>
      <c r="AH263" s="232"/>
      <c r="AI263" s="232"/>
      <c r="AJ263" s="232"/>
      <c r="AK263" s="232"/>
      <c r="AL263" s="232"/>
    </row>
    <row r="264" spans="1:38" ht="13.8">
      <c r="A264" s="232"/>
      <c r="B264" s="232"/>
      <c r="C264" s="232"/>
      <c r="D264" s="232"/>
      <c r="E264" s="232"/>
      <c r="F264" s="232"/>
      <c r="G264" s="232"/>
      <c r="H264" s="232"/>
      <c r="I264" s="232"/>
      <c r="J264" s="232"/>
      <c r="K264" s="232"/>
      <c r="L264" s="232"/>
      <c r="M264" s="232"/>
      <c r="N264" s="232"/>
      <c r="O264" s="232"/>
      <c r="P264" s="232"/>
      <c r="Q264" s="232"/>
      <c r="R264" s="232"/>
      <c r="S264" s="232"/>
      <c r="T264" s="232"/>
      <c r="U264" s="232"/>
      <c r="V264" s="232"/>
      <c r="W264" s="232"/>
      <c r="X264" s="232"/>
      <c r="Y264" s="232"/>
      <c r="Z264" s="232"/>
      <c r="AA264" s="232"/>
      <c r="AB264" s="232"/>
      <c r="AC264" s="232"/>
      <c r="AD264" s="232"/>
      <c r="AE264" s="232"/>
      <c r="AF264" s="232"/>
      <c r="AG264" s="232"/>
      <c r="AH264" s="232"/>
      <c r="AI264" s="232"/>
      <c r="AJ264" s="232"/>
      <c r="AK264" s="232"/>
      <c r="AL264" s="232"/>
    </row>
    <row r="265" spans="1:38" ht="13.8">
      <c r="A265" s="232"/>
      <c r="B265" s="232"/>
      <c r="C265" s="232"/>
      <c r="D265" s="232"/>
      <c r="E265" s="232"/>
      <c r="F265" s="232"/>
      <c r="G265" s="232"/>
      <c r="H265" s="232"/>
      <c r="I265" s="232"/>
      <c r="J265" s="232"/>
      <c r="K265" s="232"/>
      <c r="L265" s="232"/>
      <c r="M265" s="232"/>
      <c r="N265" s="232"/>
      <c r="O265" s="232"/>
      <c r="P265" s="232"/>
      <c r="Q265" s="232"/>
      <c r="R265" s="232"/>
      <c r="S265" s="232"/>
      <c r="T265" s="232"/>
      <c r="U265" s="232"/>
      <c r="V265" s="232"/>
      <c r="W265" s="232"/>
      <c r="X265" s="232"/>
      <c r="Y265" s="232"/>
      <c r="Z265" s="232"/>
      <c r="AA265" s="232"/>
      <c r="AB265" s="232"/>
      <c r="AC265" s="232"/>
      <c r="AD265" s="232"/>
      <c r="AE265" s="232"/>
      <c r="AF265" s="232"/>
      <c r="AG265" s="232"/>
      <c r="AH265" s="232"/>
      <c r="AI265" s="232"/>
      <c r="AJ265" s="232"/>
      <c r="AK265" s="232"/>
      <c r="AL265" s="232"/>
    </row>
    <row r="266" spans="1:38" ht="13.8">
      <c r="A266" s="232"/>
      <c r="B266" s="232"/>
      <c r="C266" s="232"/>
      <c r="D266" s="232"/>
      <c r="E266" s="232"/>
      <c r="F266" s="232"/>
      <c r="G266" s="232"/>
      <c r="H266" s="232"/>
      <c r="I266" s="232"/>
      <c r="J266" s="232"/>
      <c r="K266" s="232"/>
      <c r="L266" s="232"/>
      <c r="M266" s="232"/>
      <c r="N266" s="232"/>
      <c r="O266" s="232"/>
      <c r="P266" s="232"/>
      <c r="Q266" s="232"/>
      <c r="R266" s="232"/>
      <c r="S266" s="232"/>
      <c r="T266" s="232"/>
      <c r="U266" s="232"/>
      <c r="V266" s="232"/>
      <c r="W266" s="232"/>
      <c r="X266" s="232"/>
      <c r="Y266" s="232"/>
      <c r="Z266" s="232"/>
      <c r="AA266" s="232"/>
      <c r="AB266" s="232"/>
      <c r="AC266" s="232"/>
      <c r="AD266" s="232"/>
      <c r="AE266" s="232"/>
      <c r="AF266" s="232"/>
      <c r="AG266" s="232"/>
      <c r="AH266" s="232"/>
      <c r="AI266" s="232"/>
      <c r="AJ266" s="232"/>
      <c r="AK266" s="232"/>
      <c r="AL266" s="232"/>
    </row>
    <row r="267" spans="1:38" ht="13.8">
      <c r="A267" s="232"/>
      <c r="B267" s="232"/>
      <c r="C267" s="232"/>
      <c r="D267" s="232"/>
      <c r="E267" s="232"/>
      <c r="F267" s="232"/>
      <c r="G267" s="232"/>
      <c r="H267" s="232"/>
      <c r="I267" s="232"/>
      <c r="J267" s="232"/>
      <c r="K267" s="232"/>
      <c r="L267" s="232"/>
      <c r="M267" s="232"/>
      <c r="N267" s="232"/>
      <c r="O267" s="232"/>
      <c r="P267" s="232"/>
      <c r="Q267" s="232"/>
      <c r="R267" s="232"/>
      <c r="S267" s="232"/>
      <c r="T267" s="232"/>
      <c r="U267" s="232"/>
      <c r="V267" s="232"/>
      <c r="W267" s="232"/>
      <c r="X267" s="232"/>
      <c r="Y267" s="232"/>
      <c r="Z267" s="232"/>
      <c r="AA267" s="232"/>
      <c r="AB267" s="232"/>
      <c r="AC267" s="232"/>
      <c r="AD267" s="232"/>
      <c r="AE267" s="232"/>
      <c r="AF267" s="232"/>
      <c r="AG267" s="232"/>
      <c r="AH267" s="232"/>
      <c r="AI267" s="232"/>
      <c r="AJ267" s="232"/>
      <c r="AK267" s="232"/>
      <c r="AL267" s="232"/>
    </row>
    <row r="268" spans="1:38" ht="13.8">
      <c r="A268" s="232"/>
      <c r="B268" s="232"/>
      <c r="C268" s="232"/>
      <c r="D268" s="232"/>
      <c r="E268" s="232"/>
      <c r="F268" s="232"/>
      <c r="G268" s="232"/>
      <c r="H268" s="232"/>
      <c r="I268" s="232"/>
      <c r="J268" s="232"/>
      <c r="K268" s="232"/>
      <c r="L268" s="232"/>
      <c r="M268" s="232"/>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232"/>
      <c r="AL268" s="232"/>
    </row>
    <row r="269" spans="1:38" ht="13.8">
      <c r="A269" s="232"/>
      <c r="B269" s="232"/>
      <c r="C269" s="232"/>
      <c r="D269" s="232"/>
      <c r="E269" s="232"/>
      <c r="F269" s="232"/>
      <c r="G269" s="232"/>
      <c r="H269" s="232"/>
      <c r="I269" s="232"/>
      <c r="J269" s="232"/>
      <c r="K269" s="232"/>
      <c r="L269" s="232"/>
      <c r="M269" s="232"/>
      <c r="N269" s="232"/>
      <c r="O269" s="232"/>
      <c r="P269" s="232"/>
      <c r="Q269" s="232"/>
      <c r="R269" s="232"/>
      <c r="S269" s="232"/>
      <c r="T269" s="232"/>
      <c r="U269" s="232"/>
      <c r="V269" s="232"/>
      <c r="W269" s="232"/>
      <c r="X269" s="232"/>
      <c r="Y269" s="232"/>
      <c r="Z269" s="232"/>
      <c r="AA269" s="232"/>
      <c r="AB269" s="232"/>
      <c r="AC269" s="232"/>
      <c r="AD269" s="232"/>
      <c r="AE269" s="232"/>
      <c r="AF269" s="232"/>
      <c r="AG269" s="232"/>
      <c r="AH269" s="232"/>
      <c r="AI269" s="232"/>
      <c r="AJ269" s="232"/>
      <c r="AK269" s="232"/>
      <c r="AL269" s="232"/>
    </row>
    <row r="270" spans="1:38" ht="13.8">
      <c r="A270" s="232"/>
      <c r="B270" s="232"/>
      <c r="C270" s="232"/>
      <c r="D270" s="232"/>
      <c r="E270" s="232"/>
      <c r="F270" s="232"/>
      <c r="G270" s="232"/>
      <c r="H270" s="232"/>
      <c r="I270" s="232"/>
      <c r="J270" s="232"/>
      <c r="K270" s="232"/>
      <c r="L270" s="232"/>
      <c r="M270" s="232"/>
      <c r="N270" s="232"/>
      <c r="O270" s="232"/>
      <c r="P270" s="232"/>
      <c r="Q270" s="232"/>
      <c r="R270" s="232"/>
      <c r="S270" s="232"/>
      <c r="T270" s="232"/>
      <c r="U270" s="232"/>
      <c r="V270" s="232"/>
      <c r="W270" s="232"/>
      <c r="X270" s="232"/>
      <c r="Y270" s="232"/>
      <c r="Z270" s="232"/>
      <c r="AA270" s="232"/>
      <c r="AB270" s="232"/>
      <c r="AC270" s="232"/>
      <c r="AD270" s="232"/>
      <c r="AE270" s="232"/>
      <c r="AF270" s="232"/>
      <c r="AG270" s="232"/>
      <c r="AH270" s="232"/>
      <c r="AI270" s="232"/>
      <c r="AJ270" s="232"/>
      <c r="AK270" s="232"/>
      <c r="AL270" s="232"/>
    </row>
    <row r="271" spans="1:38" ht="13.8">
      <c r="A271" s="232"/>
      <c r="B271" s="232"/>
      <c r="C271" s="232"/>
      <c r="D271" s="232"/>
      <c r="E271" s="232"/>
      <c r="F271" s="232"/>
      <c r="G271" s="232"/>
      <c r="H271" s="232"/>
      <c r="I271" s="232"/>
      <c r="J271" s="232"/>
      <c r="K271" s="232"/>
      <c r="L271" s="232"/>
      <c r="M271" s="232"/>
      <c r="N271" s="232"/>
      <c r="O271" s="232"/>
      <c r="P271" s="232"/>
      <c r="Q271" s="232"/>
      <c r="R271" s="232"/>
      <c r="S271" s="232"/>
      <c r="T271" s="232"/>
      <c r="U271" s="232"/>
      <c r="V271" s="232"/>
      <c r="W271" s="232"/>
      <c r="X271" s="232"/>
      <c r="Y271" s="232"/>
      <c r="Z271" s="232"/>
      <c r="AA271" s="232"/>
      <c r="AB271" s="232"/>
      <c r="AC271" s="232"/>
      <c r="AD271" s="232"/>
      <c r="AE271" s="232"/>
      <c r="AF271" s="232"/>
      <c r="AG271" s="232"/>
      <c r="AH271" s="232"/>
      <c r="AI271" s="232"/>
      <c r="AJ271" s="232"/>
      <c r="AK271" s="232"/>
      <c r="AL271" s="232"/>
    </row>
    <row r="272" spans="1:38" ht="13.8">
      <c r="A272" s="232"/>
      <c r="B272" s="232"/>
      <c r="C272" s="232"/>
      <c r="D272" s="232"/>
      <c r="E272" s="232"/>
      <c r="F272" s="232"/>
      <c r="G272" s="232"/>
      <c r="H272" s="232"/>
      <c r="I272" s="232"/>
      <c r="J272" s="232"/>
      <c r="K272" s="232"/>
      <c r="L272" s="232"/>
      <c r="M272" s="232"/>
      <c r="N272" s="232"/>
      <c r="O272" s="232"/>
      <c r="P272" s="232"/>
      <c r="Q272" s="232"/>
      <c r="R272" s="232"/>
      <c r="S272" s="232"/>
      <c r="T272" s="232"/>
      <c r="U272" s="232"/>
      <c r="V272" s="232"/>
      <c r="W272" s="232"/>
      <c r="X272" s="232"/>
      <c r="Y272" s="232"/>
      <c r="Z272" s="232"/>
      <c r="AA272" s="232"/>
      <c r="AB272" s="232"/>
      <c r="AC272" s="232"/>
      <c r="AD272" s="232"/>
      <c r="AE272" s="232"/>
      <c r="AF272" s="232"/>
      <c r="AG272" s="232"/>
      <c r="AH272" s="232"/>
      <c r="AI272" s="232"/>
      <c r="AJ272" s="232"/>
      <c r="AK272" s="232"/>
      <c r="AL272" s="232"/>
    </row>
    <row r="273" spans="1:38" ht="13.8">
      <c r="A273" s="232"/>
      <c r="B273" s="232"/>
      <c r="C273" s="232"/>
      <c r="D273" s="232"/>
      <c r="E273" s="232"/>
      <c r="F273" s="232"/>
      <c r="G273" s="232"/>
      <c r="H273" s="232"/>
      <c r="I273" s="232"/>
      <c r="J273" s="232"/>
      <c r="K273" s="232"/>
      <c r="L273" s="232"/>
      <c r="M273" s="232"/>
      <c r="N273" s="232"/>
      <c r="O273" s="232"/>
      <c r="P273" s="232"/>
      <c r="Q273" s="232"/>
      <c r="R273" s="232"/>
      <c r="S273" s="232"/>
      <c r="T273" s="232"/>
      <c r="U273" s="232"/>
      <c r="V273" s="232"/>
      <c r="W273" s="232"/>
      <c r="X273" s="232"/>
      <c r="Y273" s="232"/>
      <c r="Z273" s="232"/>
      <c r="AA273" s="232"/>
      <c r="AB273" s="232"/>
      <c r="AC273" s="232"/>
      <c r="AD273" s="232"/>
      <c r="AE273" s="232"/>
      <c r="AF273" s="232"/>
      <c r="AG273" s="232"/>
      <c r="AH273" s="232"/>
      <c r="AI273" s="232"/>
      <c r="AJ273" s="232"/>
      <c r="AK273" s="232"/>
      <c r="AL273" s="232"/>
    </row>
    <row r="274" spans="1:38" ht="13.8">
      <c r="A274" s="232"/>
      <c r="B274" s="232"/>
      <c r="C274" s="232"/>
      <c r="D274" s="232"/>
      <c r="E274" s="232"/>
      <c r="F274" s="232"/>
      <c r="G274" s="232"/>
      <c r="H274" s="232"/>
      <c r="I274" s="232"/>
      <c r="J274" s="232"/>
      <c r="K274" s="232"/>
      <c r="L274" s="232"/>
      <c r="M274" s="232"/>
      <c r="N274" s="232"/>
      <c r="O274" s="232"/>
      <c r="P274" s="232"/>
      <c r="Q274" s="232"/>
      <c r="R274" s="232"/>
      <c r="S274" s="232"/>
      <c r="T274" s="232"/>
      <c r="U274" s="232"/>
      <c r="V274" s="232"/>
      <c r="W274" s="232"/>
      <c r="X274" s="232"/>
      <c r="Y274" s="232"/>
      <c r="Z274" s="232"/>
      <c r="AA274" s="232"/>
      <c r="AB274" s="232"/>
      <c r="AC274" s="232"/>
      <c r="AD274" s="232"/>
      <c r="AE274" s="232"/>
      <c r="AF274" s="232"/>
      <c r="AG274" s="232"/>
      <c r="AH274" s="232"/>
      <c r="AI274" s="232"/>
      <c r="AJ274" s="232"/>
      <c r="AK274" s="232"/>
      <c r="AL274" s="232"/>
    </row>
    <row r="275" spans="1:38" ht="13.8">
      <c r="A275" s="232"/>
      <c r="B275" s="232"/>
      <c r="C275" s="232"/>
      <c r="D275" s="232"/>
      <c r="E275" s="232"/>
      <c r="F275" s="232"/>
      <c r="G275" s="232"/>
      <c r="H275" s="232"/>
      <c r="I275" s="232"/>
      <c r="J275" s="232"/>
      <c r="K275" s="232"/>
      <c r="L275" s="232"/>
      <c r="M275" s="232"/>
      <c r="N275" s="232"/>
      <c r="O275" s="232"/>
      <c r="P275" s="232"/>
      <c r="Q275" s="232"/>
      <c r="R275" s="232"/>
      <c r="S275" s="232"/>
      <c r="T275" s="232"/>
      <c r="U275" s="232"/>
      <c r="V275" s="232"/>
      <c r="W275" s="232"/>
      <c r="X275" s="232"/>
      <c r="Y275" s="232"/>
      <c r="Z275" s="232"/>
      <c r="AA275" s="232"/>
      <c r="AB275" s="232"/>
      <c r="AC275" s="232"/>
      <c r="AD275" s="232"/>
      <c r="AE275" s="232"/>
      <c r="AF275" s="232"/>
      <c r="AG275" s="232"/>
      <c r="AH275" s="232"/>
      <c r="AI275" s="232"/>
      <c r="AJ275" s="232"/>
      <c r="AK275" s="232"/>
      <c r="AL275" s="232"/>
    </row>
    <row r="276" spans="1:38" ht="13.8">
      <c r="A276" s="232"/>
      <c r="B276" s="232"/>
      <c r="C276" s="232"/>
      <c r="D276" s="232"/>
      <c r="E276" s="232"/>
      <c r="F276" s="232"/>
      <c r="G276" s="232"/>
      <c r="H276" s="232"/>
      <c r="I276" s="232"/>
      <c r="J276" s="232"/>
      <c r="K276" s="232"/>
      <c r="L276" s="232"/>
      <c r="M276" s="232"/>
      <c r="N276" s="232"/>
      <c r="O276" s="232"/>
      <c r="P276" s="232"/>
      <c r="Q276" s="232"/>
      <c r="R276" s="232"/>
      <c r="S276" s="232"/>
      <c r="T276" s="232"/>
      <c r="U276" s="232"/>
      <c r="V276" s="232"/>
      <c r="W276" s="232"/>
      <c r="X276" s="232"/>
      <c r="Y276" s="232"/>
      <c r="Z276" s="232"/>
      <c r="AA276" s="232"/>
      <c r="AB276" s="232"/>
      <c r="AC276" s="232"/>
      <c r="AD276" s="232"/>
      <c r="AE276" s="232"/>
      <c r="AF276" s="232"/>
      <c r="AG276" s="232"/>
      <c r="AH276" s="232"/>
      <c r="AI276" s="232"/>
      <c r="AJ276" s="232"/>
      <c r="AK276" s="232"/>
      <c r="AL276" s="232"/>
    </row>
    <row r="277" spans="1:38" ht="13.8">
      <c r="A277" s="232"/>
      <c r="B277" s="232"/>
      <c r="C277" s="232"/>
      <c r="D277" s="232"/>
      <c r="E277" s="232"/>
      <c r="F277" s="232"/>
      <c r="G277" s="232"/>
      <c r="H277" s="232"/>
      <c r="I277" s="232"/>
      <c r="J277" s="232"/>
      <c r="K277" s="232"/>
      <c r="L277" s="232"/>
      <c r="M277" s="232"/>
      <c r="N277" s="232"/>
      <c r="O277" s="232"/>
      <c r="P277" s="232"/>
      <c r="Q277" s="232"/>
      <c r="R277" s="232"/>
      <c r="S277" s="232"/>
      <c r="T277" s="232"/>
      <c r="U277" s="232"/>
      <c r="V277" s="232"/>
      <c r="W277" s="232"/>
      <c r="X277" s="232"/>
      <c r="Y277" s="232"/>
      <c r="Z277" s="232"/>
      <c r="AA277" s="232"/>
      <c r="AB277" s="232"/>
      <c r="AC277" s="232"/>
      <c r="AD277" s="232"/>
      <c r="AE277" s="232"/>
      <c r="AF277" s="232"/>
      <c r="AG277" s="232"/>
      <c r="AH277" s="232"/>
      <c r="AI277" s="232"/>
      <c r="AJ277" s="232"/>
      <c r="AK277" s="232"/>
      <c r="AL277" s="232"/>
    </row>
    <row r="278" spans="1:38" ht="13.8">
      <c r="A278" s="232"/>
      <c r="B278" s="232"/>
      <c r="C278" s="232"/>
      <c r="D278" s="232"/>
      <c r="E278" s="232"/>
      <c r="F278" s="232"/>
      <c r="G278" s="232"/>
      <c r="H278" s="232"/>
      <c r="I278" s="232"/>
      <c r="J278" s="232"/>
      <c r="K278" s="232"/>
      <c r="L278" s="232"/>
      <c r="M278" s="232"/>
      <c r="N278" s="232"/>
      <c r="O278" s="232"/>
      <c r="P278" s="232"/>
      <c r="Q278" s="232"/>
      <c r="R278" s="232"/>
      <c r="S278" s="232"/>
      <c r="T278" s="232"/>
      <c r="U278" s="232"/>
      <c r="V278" s="232"/>
      <c r="W278" s="232"/>
      <c r="X278" s="232"/>
      <c r="Y278" s="232"/>
      <c r="Z278" s="232"/>
      <c r="AA278" s="232"/>
      <c r="AB278" s="232"/>
      <c r="AC278" s="232"/>
      <c r="AD278" s="232"/>
      <c r="AE278" s="232"/>
      <c r="AF278" s="232"/>
      <c r="AG278" s="232"/>
      <c r="AH278" s="232"/>
      <c r="AI278" s="232"/>
      <c r="AJ278" s="232"/>
      <c r="AK278" s="232"/>
      <c r="AL278" s="232"/>
    </row>
    <row r="279" spans="1:38" ht="13.8">
      <c r="A279" s="232"/>
      <c r="B279" s="232"/>
      <c r="C279" s="232"/>
      <c r="D279" s="232"/>
      <c r="E279" s="232"/>
      <c r="F279" s="232"/>
      <c r="G279" s="232"/>
      <c r="H279" s="232"/>
      <c r="I279" s="232"/>
      <c r="J279" s="232"/>
      <c r="K279" s="232"/>
      <c r="L279" s="232"/>
      <c r="M279" s="232"/>
      <c r="N279" s="232"/>
      <c r="O279" s="232"/>
      <c r="P279" s="232"/>
      <c r="Q279" s="232"/>
      <c r="R279" s="232"/>
      <c r="S279" s="232"/>
      <c r="T279" s="232"/>
      <c r="U279" s="232"/>
      <c r="V279" s="232"/>
      <c r="W279" s="232"/>
      <c r="X279" s="232"/>
      <c r="Y279" s="232"/>
      <c r="Z279" s="232"/>
      <c r="AA279" s="232"/>
      <c r="AB279" s="232"/>
      <c r="AC279" s="232"/>
      <c r="AD279" s="232"/>
      <c r="AE279" s="232"/>
      <c r="AF279" s="232"/>
      <c r="AG279" s="232"/>
      <c r="AH279" s="232"/>
      <c r="AI279" s="232"/>
      <c r="AJ279" s="232"/>
      <c r="AK279" s="232"/>
      <c r="AL279" s="232"/>
    </row>
    <row r="280" spans="1:38" ht="13.8">
      <c r="A280" s="232"/>
      <c r="B280" s="232"/>
      <c r="C280" s="232"/>
      <c r="D280" s="232"/>
      <c r="E280" s="232"/>
      <c r="F280" s="232"/>
      <c r="G280" s="232"/>
      <c r="H280" s="232"/>
      <c r="I280" s="232"/>
      <c r="J280" s="232"/>
      <c r="K280" s="232"/>
      <c r="L280" s="232"/>
      <c r="M280" s="232"/>
      <c r="N280" s="232"/>
      <c r="O280" s="232"/>
      <c r="P280" s="232"/>
      <c r="Q280" s="232"/>
      <c r="R280" s="232"/>
      <c r="S280" s="232"/>
      <c r="T280" s="232"/>
      <c r="U280" s="232"/>
      <c r="V280" s="232"/>
      <c r="W280" s="232"/>
      <c r="X280" s="232"/>
      <c r="Y280" s="232"/>
      <c r="Z280" s="232"/>
      <c r="AA280" s="232"/>
      <c r="AB280" s="232"/>
      <c r="AC280" s="232"/>
      <c r="AD280" s="232"/>
      <c r="AE280" s="232"/>
      <c r="AF280" s="232"/>
      <c r="AG280" s="232"/>
      <c r="AH280" s="232"/>
      <c r="AI280" s="232"/>
      <c r="AJ280" s="232"/>
      <c r="AK280" s="232"/>
      <c r="AL280" s="232"/>
    </row>
    <row r="281" spans="1:38" ht="13.8">
      <c r="A281" s="232"/>
      <c r="B281" s="232"/>
      <c r="C281" s="232"/>
      <c r="D281" s="232"/>
      <c r="E281" s="232"/>
      <c r="F281" s="232"/>
      <c r="G281" s="232"/>
      <c r="H281" s="232"/>
      <c r="I281" s="232"/>
      <c r="J281" s="232"/>
      <c r="K281" s="232"/>
      <c r="L281" s="232"/>
      <c r="M281" s="232"/>
      <c r="N281" s="232"/>
      <c r="O281" s="232"/>
      <c r="P281" s="232"/>
      <c r="Q281" s="232"/>
      <c r="R281" s="232"/>
      <c r="S281" s="232"/>
      <c r="T281" s="232"/>
      <c r="U281" s="232"/>
      <c r="V281" s="232"/>
      <c r="W281" s="232"/>
      <c r="X281" s="232"/>
      <c r="Y281" s="232"/>
      <c r="Z281" s="232"/>
      <c r="AA281" s="232"/>
      <c r="AB281" s="232"/>
      <c r="AC281" s="232"/>
      <c r="AD281" s="232"/>
      <c r="AE281" s="232"/>
      <c r="AF281" s="232"/>
      <c r="AG281" s="232"/>
      <c r="AH281" s="232"/>
      <c r="AI281" s="232"/>
      <c r="AJ281" s="232"/>
      <c r="AK281" s="232"/>
      <c r="AL281" s="232"/>
    </row>
    <row r="282" spans="1:38" ht="13.8">
      <c r="A282" s="232"/>
      <c r="B282" s="232"/>
      <c r="C282" s="232"/>
      <c r="D282" s="232"/>
      <c r="E282" s="232"/>
      <c r="F282" s="232"/>
      <c r="G282" s="232"/>
      <c r="H282" s="232"/>
      <c r="I282" s="232"/>
      <c r="J282" s="232"/>
      <c r="K282" s="232"/>
      <c r="L282" s="232"/>
      <c r="M282" s="232"/>
      <c r="N282" s="232"/>
      <c r="O282" s="232"/>
      <c r="P282" s="232"/>
      <c r="Q282" s="232"/>
      <c r="R282" s="232"/>
      <c r="S282" s="232"/>
      <c r="T282" s="232"/>
      <c r="U282" s="232"/>
      <c r="V282" s="232"/>
      <c r="W282" s="232"/>
      <c r="X282" s="232"/>
      <c r="Y282" s="232"/>
      <c r="Z282" s="232"/>
      <c r="AA282" s="232"/>
      <c r="AB282" s="232"/>
      <c r="AC282" s="232"/>
      <c r="AD282" s="232"/>
      <c r="AE282" s="232"/>
      <c r="AF282" s="232"/>
      <c r="AG282" s="232"/>
      <c r="AH282" s="232"/>
      <c r="AI282" s="232"/>
      <c r="AJ282" s="232"/>
      <c r="AK282" s="232"/>
      <c r="AL282" s="232"/>
    </row>
    <row r="283" spans="1:38" ht="13.8">
      <c r="A283" s="232"/>
      <c r="B283" s="232"/>
      <c r="C283" s="232"/>
      <c r="D283" s="232"/>
      <c r="E283" s="232"/>
      <c r="F283" s="232"/>
      <c r="G283" s="232"/>
      <c r="H283" s="232"/>
      <c r="I283" s="232"/>
      <c r="J283" s="232"/>
      <c r="K283" s="232"/>
      <c r="L283" s="232"/>
      <c r="M283" s="232"/>
      <c r="N283" s="232"/>
      <c r="O283" s="232"/>
      <c r="P283" s="232"/>
      <c r="Q283" s="232"/>
      <c r="R283" s="232"/>
      <c r="S283" s="232"/>
      <c r="T283" s="232"/>
      <c r="U283" s="232"/>
      <c r="V283" s="232"/>
      <c r="W283" s="232"/>
      <c r="X283" s="232"/>
      <c r="Y283" s="232"/>
      <c r="Z283" s="232"/>
      <c r="AA283" s="232"/>
      <c r="AB283" s="232"/>
      <c r="AC283" s="232"/>
      <c r="AD283" s="232"/>
      <c r="AE283" s="232"/>
      <c r="AF283" s="232"/>
      <c r="AG283" s="232"/>
      <c r="AH283" s="232"/>
      <c r="AI283" s="232"/>
      <c r="AJ283" s="232"/>
      <c r="AK283" s="232"/>
      <c r="AL283" s="232"/>
    </row>
    <row r="284" spans="1:38" ht="13.8">
      <c r="A284" s="232"/>
      <c r="B284" s="232"/>
      <c r="C284" s="232"/>
      <c r="D284" s="232"/>
      <c r="E284" s="232"/>
      <c r="F284" s="232"/>
      <c r="G284" s="232"/>
      <c r="H284" s="232"/>
      <c r="I284" s="232"/>
      <c r="J284" s="232"/>
      <c r="K284" s="232"/>
      <c r="L284" s="232"/>
      <c r="M284" s="232"/>
      <c r="N284" s="232"/>
      <c r="O284" s="232"/>
      <c r="P284" s="232"/>
      <c r="Q284" s="232"/>
      <c r="R284" s="232"/>
      <c r="S284" s="232"/>
      <c r="T284" s="232"/>
      <c r="U284" s="232"/>
      <c r="V284" s="232"/>
      <c r="W284" s="232"/>
      <c r="X284" s="232"/>
      <c r="Y284" s="232"/>
      <c r="Z284" s="232"/>
      <c r="AA284" s="232"/>
      <c r="AB284" s="232"/>
      <c r="AC284" s="232"/>
      <c r="AD284" s="232"/>
      <c r="AE284" s="232"/>
      <c r="AF284" s="232"/>
      <c r="AG284" s="232"/>
      <c r="AH284" s="232"/>
      <c r="AI284" s="232"/>
      <c r="AJ284" s="232"/>
      <c r="AK284" s="232"/>
      <c r="AL284" s="232"/>
    </row>
    <row r="285" spans="1:38" ht="13.8">
      <c r="A285" s="232"/>
      <c r="B285" s="232"/>
      <c r="C285" s="232"/>
      <c r="D285" s="232"/>
      <c r="E285" s="232"/>
      <c r="F285" s="232"/>
      <c r="G285" s="232"/>
      <c r="H285" s="232"/>
      <c r="I285" s="232"/>
      <c r="J285" s="232"/>
      <c r="K285" s="232"/>
      <c r="L285" s="232"/>
      <c r="M285" s="232"/>
      <c r="N285" s="232"/>
      <c r="O285" s="232"/>
      <c r="P285" s="232"/>
      <c r="Q285" s="232"/>
      <c r="R285" s="232"/>
      <c r="S285" s="232"/>
      <c r="T285" s="232"/>
      <c r="U285" s="232"/>
      <c r="V285" s="232"/>
      <c r="W285" s="232"/>
      <c r="X285" s="232"/>
      <c r="Y285" s="232"/>
      <c r="Z285" s="232"/>
      <c r="AA285" s="232"/>
      <c r="AB285" s="232"/>
      <c r="AC285" s="232"/>
      <c r="AD285" s="232"/>
      <c r="AE285" s="232"/>
      <c r="AF285" s="232"/>
      <c r="AG285" s="232"/>
      <c r="AH285" s="232"/>
      <c r="AI285" s="232"/>
      <c r="AJ285" s="232"/>
      <c r="AK285" s="232"/>
      <c r="AL285" s="232"/>
    </row>
    <row r="286" spans="1:38" ht="13.8">
      <c r="A286" s="232"/>
      <c r="B286" s="232"/>
      <c r="C286" s="232"/>
      <c r="D286" s="232"/>
      <c r="E286" s="232"/>
      <c r="F286" s="232"/>
      <c r="G286" s="232"/>
      <c r="H286" s="232"/>
      <c r="I286" s="232"/>
      <c r="J286" s="232"/>
      <c r="K286" s="232"/>
      <c r="L286" s="232"/>
      <c r="M286" s="232"/>
      <c r="N286" s="232"/>
      <c r="O286" s="232"/>
      <c r="P286" s="232"/>
      <c r="Q286" s="232"/>
      <c r="R286" s="232"/>
      <c r="S286" s="232"/>
      <c r="T286" s="232"/>
      <c r="U286" s="232"/>
      <c r="V286" s="232"/>
      <c r="W286" s="232"/>
      <c r="X286" s="232"/>
      <c r="Y286" s="232"/>
      <c r="Z286" s="232"/>
      <c r="AA286" s="232"/>
      <c r="AB286" s="232"/>
      <c r="AC286" s="232"/>
      <c r="AD286" s="232"/>
      <c r="AE286" s="232"/>
      <c r="AF286" s="232"/>
      <c r="AG286" s="232"/>
      <c r="AH286" s="232"/>
      <c r="AI286" s="232"/>
      <c r="AJ286" s="232"/>
      <c r="AK286" s="232"/>
      <c r="AL286" s="232"/>
    </row>
    <row r="287" spans="1:38" ht="13.8">
      <c r="A287" s="232"/>
      <c r="B287" s="232"/>
      <c r="C287" s="232"/>
      <c r="D287" s="232"/>
      <c r="E287" s="232"/>
      <c r="F287" s="232"/>
      <c r="G287" s="232"/>
      <c r="H287" s="232"/>
      <c r="I287" s="232"/>
      <c r="J287" s="232"/>
      <c r="K287" s="232"/>
      <c r="L287" s="232"/>
      <c r="M287" s="232"/>
      <c r="N287" s="232"/>
      <c r="O287" s="232"/>
      <c r="P287" s="232"/>
      <c r="Q287" s="232"/>
      <c r="R287" s="232"/>
      <c r="S287" s="232"/>
      <c r="T287" s="232"/>
      <c r="U287" s="232"/>
      <c r="V287" s="232"/>
      <c r="W287" s="232"/>
      <c r="X287" s="232"/>
      <c r="Y287" s="232"/>
      <c r="Z287" s="232"/>
      <c r="AA287" s="232"/>
      <c r="AB287" s="232"/>
      <c r="AC287" s="232"/>
      <c r="AD287" s="232"/>
      <c r="AE287" s="232"/>
      <c r="AF287" s="232"/>
      <c r="AG287" s="232"/>
      <c r="AH287" s="232"/>
      <c r="AI287" s="232"/>
      <c r="AJ287" s="232"/>
      <c r="AK287" s="232"/>
      <c r="AL287" s="232"/>
    </row>
    <row r="288" spans="1:38" ht="13.8">
      <c r="A288" s="232"/>
      <c r="B288" s="232"/>
      <c r="C288" s="232"/>
      <c r="D288" s="232"/>
      <c r="E288" s="232"/>
      <c r="F288" s="232"/>
      <c r="G288" s="232"/>
      <c r="H288" s="232"/>
      <c r="I288" s="232"/>
      <c r="J288" s="232"/>
      <c r="K288" s="232"/>
      <c r="L288" s="232"/>
      <c r="M288" s="232"/>
      <c r="N288" s="232"/>
      <c r="O288" s="232"/>
      <c r="P288" s="232"/>
      <c r="Q288" s="232"/>
      <c r="R288" s="232"/>
      <c r="S288" s="232"/>
      <c r="T288" s="232"/>
      <c r="U288" s="232"/>
      <c r="V288" s="232"/>
      <c r="W288" s="232"/>
      <c r="X288" s="232"/>
      <c r="Y288" s="232"/>
      <c r="Z288" s="232"/>
      <c r="AA288" s="232"/>
      <c r="AB288" s="232"/>
      <c r="AC288" s="232"/>
      <c r="AD288" s="232"/>
      <c r="AE288" s="232"/>
      <c r="AF288" s="232"/>
      <c r="AG288" s="232"/>
      <c r="AH288" s="232"/>
      <c r="AI288" s="232"/>
      <c r="AJ288" s="232"/>
      <c r="AK288" s="232"/>
      <c r="AL288" s="232"/>
    </row>
    <row r="289" spans="1:38" ht="13.8">
      <c r="A289" s="232"/>
      <c r="B289" s="232"/>
      <c r="C289" s="232"/>
      <c r="D289" s="232"/>
      <c r="E289" s="232"/>
      <c r="F289" s="232"/>
      <c r="G289" s="232"/>
      <c r="H289" s="232"/>
      <c r="I289" s="232"/>
      <c r="J289" s="232"/>
      <c r="K289" s="232"/>
      <c r="L289" s="232"/>
      <c r="M289" s="232"/>
      <c r="N289" s="232"/>
      <c r="O289" s="232"/>
      <c r="P289" s="232"/>
      <c r="Q289" s="232"/>
      <c r="R289" s="232"/>
      <c r="S289" s="232"/>
      <c r="T289" s="232"/>
      <c r="U289" s="232"/>
      <c r="V289" s="232"/>
      <c r="W289" s="232"/>
      <c r="X289" s="232"/>
      <c r="Y289" s="232"/>
      <c r="Z289" s="232"/>
      <c r="AA289" s="232"/>
      <c r="AB289" s="232"/>
      <c r="AC289" s="232"/>
      <c r="AD289" s="232"/>
      <c r="AE289" s="232"/>
      <c r="AF289" s="232"/>
      <c r="AG289" s="232"/>
      <c r="AH289" s="232"/>
      <c r="AI289" s="232"/>
      <c r="AJ289" s="232"/>
      <c r="AK289" s="232"/>
      <c r="AL289" s="232"/>
    </row>
    <row r="290" spans="1:38" ht="13.8">
      <c r="A290" s="232"/>
      <c r="B290" s="232"/>
      <c r="C290" s="232"/>
      <c r="D290" s="232"/>
      <c r="E290" s="232"/>
      <c r="F290" s="232"/>
      <c r="G290" s="232"/>
      <c r="H290" s="232"/>
      <c r="I290" s="232"/>
      <c r="J290" s="232"/>
      <c r="K290" s="232"/>
      <c r="L290" s="232"/>
      <c r="M290" s="232"/>
      <c r="N290" s="232"/>
      <c r="O290" s="232"/>
      <c r="P290" s="232"/>
      <c r="Q290" s="232"/>
      <c r="R290" s="232"/>
      <c r="S290" s="232"/>
      <c r="T290" s="232"/>
      <c r="U290" s="232"/>
      <c r="V290" s="232"/>
      <c r="W290" s="232"/>
      <c r="X290" s="232"/>
      <c r="Y290" s="232"/>
      <c r="Z290" s="232"/>
      <c r="AA290" s="232"/>
      <c r="AB290" s="232"/>
      <c r="AC290" s="232"/>
      <c r="AD290" s="232"/>
      <c r="AE290" s="232"/>
      <c r="AF290" s="232"/>
      <c r="AG290" s="232"/>
      <c r="AH290" s="232"/>
      <c r="AI290" s="232"/>
      <c r="AJ290" s="232"/>
      <c r="AK290" s="232"/>
      <c r="AL290" s="232"/>
    </row>
    <row r="291" spans="1:38" ht="13.8">
      <c r="A291" s="232"/>
      <c r="B291" s="232"/>
      <c r="C291" s="232"/>
      <c r="D291" s="232"/>
      <c r="E291" s="232"/>
      <c r="F291" s="232"/>
      <c r="G291" s="232"/>
      <c r="H291" s="232"/>
      <c r="I291" s="232"/>
      <c r="J291" s="232"/>
      <c r="K291" s="232"/>
      <c r="L291" s="232"/>
      <c r="M291" s="232"/>
      <c r="N291" s="232"/>
      <c r="O291" s="232"/>
      <c r="P291" s="232"/>
      <c r="Q291" s="232"/>
      <c r="R291" s="232"/>
      <c r="S291" s="232"/>
      <c r="T291" s="232"/>
      <c r="U291" s="232"/>
      <c r="V291" s="232"/>
      <c r="W291" s="232"/>
      <c r="X291" s="232"/>
      <c r="Y291" s="232"/>
      <c r="Z291" s="232"/>
      <c r="AA291" s="232"/>
      <c r="AB291" s="232"/>
      <c r="AC291" s="232"/>
      <c r="AD291" s="232"/>
      <c r="AE291" s="232"/>
      <c r="AF291" s="232"/>
      <c r="AG291" s="232"/>
      <c r="AH291" s="232"/>
      <c r="AI291" s="232"/>
      <c r="AJ291" s="232"/>
      <c r="AK291" s="232"/>
      <c r="AL291" s="232"/>
    </row>
    <row r="292" spans="1:38" ht="13.8">
      <c r="A292" s="232"/>
      <c r="B292" s="232"/>
      <c r="C292" s="232"/>
      <c r="D292" s="232"/>
      <c r="E292" s="232"/>
      <c r="F292" s="232"/>
      <c r="G292" s="232"/>
      <c r="H292" s="232"/>
      <c r="I292" s="232"/>
      <c r="J292" s="232"/>
      <c r="K292" s="232"/>
      <c r="L292" s="232"/>
      <c r="M292" s="232"/>
      <c r="N292" s="232"/>
      <c r="O292" s="232"/>
      <c r="P292" s="232"/>
      <c r="Q292" s="232"/>
      <c r="R292" s="232"/>
      <c r="S292" s="232"/>
      <c r="T292" s="232"/>
      <c r="U292" s="232"/>
      <c r="V292" s="232"/>
      <c r="W292" s="232"/>
      <c r="X292" s="232"/>
      <c r="Y292" s="232"/>
      <c r="Z292" s="232"/>
      <c r="AA292" s="232"/>
      <c r="AB292" s="232"/>
      <c r="AC292" s="232"/>
      <c r="AD292" s="232"/>
      <c r="AE292" s="232"/>
      <c r="AF292" s="232"/>
      <c r="AG292" s="232"/>
      <c r="AH292" s="232"/>
      <c r="AI292" s="232"/>
      <c r="AJ292" s="232"/>
      <c r="AK292" s="232"/>
      <c r="AL292" s="232"/>
    </row>
    <row r="293" spans="1:38" ht="13.8">
      <c r="A293" s="232"/>
      <c r="B293" s="232"/>
      <c r="C293" s="232"/>
      <c r="D293" s="232"/>
      <c r="E293" s="232"/>
      <c r="F293" s="232"/>
      <c r="G293" s="232"/>
      <c r="H293" s="232"/>
      <c r="I293" s="232"/>
      <c r="J293" s="232"/>
      <c r="K293" s="232"/>
      <c r="L293" s="232"/>
      <c r="M293" s="232"/>
      <c r="N293" s="232"/>
      <c r="O293" s="232"/>
      <c r="P293" s="232"/>
      <c r="Q293" s="232"/>
      <c r="R293" s="232"/>
      <c r="S293" s="232"/>
      <c r="T293" s="232"/>
      <c r="U293" s="232"/>
      <c r="V293" s="232"/>
      <c r="W293" s="232"/>
      <c r="X293" s="232"/>
      <c r="Y293" s="232"/>
      <c r="Z293" s="232"/>
      <c r="AA293" s="232"/>
      <c r="AB293" s="232"/>
      <c r="AC293" s="232"/>
      <c r="AD293" s="232"/>
      <c r="AE293" s="232"/>
      <c r="AF293" s="232"/>
      <c r="AG293" s="232"/>
      <c r="AH293" s="232"/>
      <c r="AI293" s="232"/>
      <c r="AJ293" s="232"/>
      <c r="AK293" s="232"/>
      <c r="AL293" s="232"/>
    </row>
    <row r="294" spans="1:38" ht="13.8">
      <c r="A294" s="232"/>
      <c r="B294" s="232"/>
      <c r="C294" s="232"/>
      <c r="D294" s="232"/>
      <c r="E294" s="232"/>
      <c r="F294" s="232"/>
      <c r="G294" s="232"/>
      <c r="H294" s="232"/>
      <c r="I294" s="232"/>
      <c r="J294" s="232"/>
      <c r="K294" s="232"/>
      <c r="L294" s="232"/>
      <c r="M294" s="232"/>
      <c r="N294" s="232"/>
      <c r="O294" s="232"/>
      <c r="P294" s="232"/>
      <c r="Q294" s="232"/>
      <c r="R294" s="232"/>
      <c r="S294" s="232"/>
      <c r="T294" s="232"/>
      <c r="U294" s="232"/>
      <c r="V294" s="232"/>
      <c r="W294" s="232"/>
      <c r="X294" s="232"/>
      <c r="Y294" s="232"/>
      <c r="Z294" s="232"/>
      <c r="AA294" s="232"/>
      <c r="AB294" s="232"/>
      <c r="AC294" s="232"/>
      <c r="AD294" s="232"/>
      <c r="AE294" s="232"/>
      <c r="AF294" s="232"/>
      <c r="AG294" s="232"/>
      <c r="AH294" s="232"/>
      <c r="AI294" s="232"/>
      <c r="AJ294" s="232"/>
      <c r="AK294" s="232"/>
      <c r="AL294" s="232"/>
    </row>
    <row r="295" spans="1:38" ht="13.8">
      <c r="A295" s="232"/>
      <c r="B295" s="232"/>
      <c r="C295" s="232"/>
      <c r="D295" s="232"/>
      <c r="E295" s="232"/>
      <c r="F295" s="232"/>
      <c r="G295" s="232"/>
      <c r="H295" s="232"/>
      <c r="I295" s="232"/>
      <c r="J295" s="232"/>
      <c r="K295" s="232"/>
      <c r="L295" s="232"/>
      <c r="M295" s="232"/>
      <c r="N295" s="232"/>
      <c r="O295" s="232"/>
      <c r="P295" s="232"/>
      <c r="Q295" s="232"/>
      <c r="R295" s="232"/>
      <c r="S295" s="232"/>
      <c r="T295" s="232"/>
      <c r="U295" s="232"/>
      <c r="V295" s="232"/>
      <c r="W295" s="232"/>
      <c r="X295" s="232"/>
      <c r="Y295" s="232"/>
      <c r="Z295" s="232"/>
      <c r="AA295" s="232"/>
      <c r="AB295" s="232"/>
      <c r="AC295" s="232"/>
      <c r="AD295" s="232"/>
      <c r="AE295" s="232"/>
      <c r="AF295" s="232"/>
      <c r="AG295" s="232"/>
      <c r="AH295" s="232"/>
      <c r="AI295" s="232"/>
      <c r="AJ295" s="232"/>
      <c r="AK295" s="232"/>
      <c r="AL295" s="232"/>
    </row>
    <row r="296" spans="1:38" ht="13.8">
      <c r="A296" s="232"/>
      <c r="B296" s="232"/>
      <c r="C296" s="232"/>
      <c r="D296" s="232"/>
      <c r="E296" s="232"/>
      <c r="F296" s="232"/>
      <c r="G296" s="232"/>
      <c r="H296" s="232"/>
      <c r="I296" s="232"/>
      <c r="J296" s="232"/>
      <c r="K296" s="232"/>
      <c r="L296" s="232"/>
      <c r="M296" s="232"/>
      <c r="N296" s="232"/>
      <c r="O296" s="232"/>
      <c r="P296" s="232"/>
      <c r="Q296" s="232"/>
      <c r="R296" s="232"/>
      <c r="S296" s="232"/>
      <c r="T296" s="232"/>
      <c r="U296" s="232"/>
      <c r="V296" s="232"/>
      <c r="W296" s="232"/>
      <c r="X296" s="232"/>
      <c r="Y296" s="232"/>
      <c r="Z296" s="232"/>
      <c r="AA296" s="232"/>
      <c r="AB296" s="232"/>
      <c r="AC296" s="232"/>
      <c r="AD296" s="232"/>
      <c r="AE296" s="232"/>
      <c r="AF296" s="232"/>
      <c r="AG296" s="232"/>
      <c r="AH296" s="232"/>
      <c r="AI296" s="232"/>
      <c r="AJ296" s="232"/>
      <c r="AK296" s="232"/>
      <c r="AL296" s="232"/>
    </row>
    <row r="297" spans="1:38" ht="13.8">
      <c r="A297" s="232"/>
      <c r="B297" s="232"/>
      <c r="C297" s="232"/>
      <c r="D297" s="232"/>
      <c r="E297" s="232"/>
      <c r="F297" s="232"/>
      <c r="G297" s="232"/>
      <c r="H297" s="232"/>
      <c r="I297" s="232"/>
      <c r="J297" s="232"/>
      <c r="K297" s="232"/>
      <c r="L297" s="232"/>
      <c r="M297" s="232"/>
      <c r="N297" s="232"/>
      <c r="O297" s="232"/>
      <c r="P297" s="232"/>
      <c r="Q297" s="232"/>
      <c r="R297" s="232"/>
      <c r="S297" s="232"/>
      <c r="T297" s="232"/>
      <c r="U297" s="232"/>
      <c r="V297" s="232"/>
      <c r="W297" s="232"/>
      <c r="X297" s="232"/>
      <c r="Y297" s="232"/>
      <c r="Z297" s="232"/>
      <c r="AA297" s="232"/>
      <c r="AB297" s="232"/>
      <c r="AC297" s="232"/>
      <c r="AD297" s="232"/>
      <c r="AE297" s="232"/>
      <c r="AF297" s="232"/>
      <c r="AG297" s="232"/>
      <c r="AH297" s="232"/>
      <c r="AI297" s="232"/>
      <c r="AJ297" s="232"/>
      <c r="AK297" s="232"/>
      <c r="AL297" s="232"/>
    </row>
    <row r="298" spans="1:38" ht="13.8">
      <c r="A298" s="232"/>
      <c r="B298" s="232"/>
      <c r="C298" s="232"/>
      <c r="D298" s="232"/>
      <c r="E298" s="232"/>
      <c r="F298" s="232"/>
      <c r="G298" s="232"/>
      <c r="H298" s="232"/>
      <c r="I298" s="232"/>
      <c r="J298" s="232"/>
      <c r="K298" s="232"/>
      <c r="L298" s="232"/>
      <c r="M298" s="232"/>
      <c r="N298" s="232"/>
      <c r="O298" s="232"/>
      <c r="P298" s="232"/>
      <c r="Q298" s="232"/>
      <c r="R298" s="232"/>
      <c r="S298" s="232"/>
      <c r="T298" s="232"/>
      <c r="U298" s="232"/>
      <c r="V298" s="232"/>
      <c r="W298" s="232"/>
      <c r="X298" s="232"/>
      <c r="Y298" s="232"/>
      <c r="Z298" s="232"/>
      <c r="AA298" s="232"/>
      <c r="AB298" s="232"/>
      <c r="AC298" s="232"/>
      <c r="AD298" s="232"/>
      <c r="AE298" s="232"/>
      <c r="AF298" s="232"/>
      <c r="AG298" s="232"/>
      <c r="AH298" s="232"/>
      <c r="AI298" s="232"/>
      <c r="AJ298" s="232"/>
      <c r="AK298" s="232"/>
      <c r="AL298" s="232"/>
    </row>
    <row r="299" spans="1:38" ht="13.8">
      <c r="A299" s="232"/>
      <c r="B299" s="232"/>
      <c r="C299" s="232"/>
      <c r="D299" s="232"/>
      <c r="E299" s="232"/>
      <c r="F299" s="232"/>
      <c r="G299" s="232"/>
      <c r="H299" s="232"/>
      <c r="I299" s="232"/>
      <c r="J299" s="232"/>
      <c r="K299" s="232"/>
      <c r="L299" s="232"/>
      <c r="M299" s="232"/>
      <c r="N299" s="232"/>
      <c r="O299" s="232"/>
      <c r="P299" s="232"/>
      <c r="Q299" s="232"/>
      <c r="R299" s="232"/>
      <c r="S299" s="232"/>
      <c r="T299" s="232"/>
      <c r="U299" s="232"/>
      <c r="V299" s="232"/>
      <c r="W299" s="232"/>
      <c r="X299" s="232"/>
      <c r="Y299" s="232"/>
      <c r="Z299" s="232"/>
      <c r="AA299" s="232"/>
      <c r="AB299" s="232"/>
      <c r="AC299" s="232"/>
      <c r="AD299" s="232"/>
      <c r="AE299" s="232"/>
      <c r="AF299" s="232"/>
      <c r="AG299" s="232"/>
      <c r="AH299" s="232"/>
      <c r="AI299" s="232"/>
      <c r="AJ299" s="232"/>
      <c r="AK299" s="232"/>
      <c r="AL299" s="232"/>
    </row>
    <row r="300" spans="1:38" ht="13.8">
      <c r="A300" s="232"/>
      <c r="B300" s="232"/>
      <c r="C300" s="232"/>
      <c r="D300" s="232"/>
      <c r="E300" s="232"/>
      <c r="F300" s="232"/>
      <c r="G300" s="232"/>
      <c r="H300" s="232"/>
      <c r="I300" s="232"/>
      <c r="J300" s="232"/>
      <c r="K300" s="232"/>
      <c r="L300" s="232"/>
      <c r="M300" s="232"/>
      <c r="N300" s="232"/>
      <c r="O300" s="232"/>
      <c r="P300" s="232"/>
      <c r="Q300" s="232"/>
      <c r="R300" s="232"/>
      <c r="S300" s="232"/>
      <c r="T300" s="232"/>
      <c r="U300" s="232"/>
      <c r="V300" s="232"/>
      <c r="W300" s="232"/>
      <c r="X300" s="232"/>
      <c r="Y300" s="232"/>
      <c r="Z300" s="232"/>
      <c r="AA300" s="232"/>
      <c r="AB300" s="232"/>
      <c r="AC300" s="232"/>
      <c r="AD300" s="232"/>
      <c r="AE300" s="232"/>
      <c r="AF300" s="232"/>
      <c r="AG300" s="232"/>
      <c r="AH300" s="232"/>
      <c r="AI300" s="232"/>
      <c r="AJ300" s="232"/>
      <c r="AK300" s="232"/>
      <c r="AL300" s="232"/>
    </row>
    <row r="301" spans="1:38" ht="13.8">
      <c r="A301" s="232"/>
      <c r="B301" s="232"/>
      <c r="C301" s="232"/>
      <c r="D301" s="232"/>
      <c r="E301" s="232"/>
      <c r="F301" s="232"/>
      <c r="G301" s="232"/>
      <c r="H301" s="232"/>
      <c r="I301" s="232"/>
      <c r="J301" s="232"/>
      <c r="K301" s="232"/>
      <c r="L301" s="232"/>
      <c r="M301" s="232"/>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232"/>
      <c r="AL301" s="232"/>
    </row>
    <row r="302" spans="1:38" ht="13.8">
      <c r="A302" s="232"/>
      <c r="B302" s="232"/>
      <c r="C302" s="232"/>
      <c r="D302" s="232"/>
      <c r="E302" s="232"/>
      <c r="F302" s="232"/>
      <c r="G302" s="232"/>
      <c r="H302" s="232"/>
      <c r="I302" s="232"/>
      <c r="J302" s="232"/>
      <c r="K302" s="232"/>
      <c r="L302" s="232"/>
      <c r="M302" s="232"/>
      <c r="N302" s="232"/>
      <c r="O302" s="232"/>
      <c r="P302" s="232"/>
      <c r="Q302" s="232"/>
      <c r="R302" s="232"/>
      <c r="S302" s="232"/>
      <c r="T302" s="232"/>
      <c r="U302" s="232"/>
      <c r="V302" s="232"/>
      <c r="W302" s="232"/>
      <c r="X302" s="232"/>
      <c r="Y302" s="232"/>
      <c r="Z302" s="232"/>
      <c r="AA302" s="232"/>
      <c r="AB302" s="232"/>
      <c r="AC302" s="232"/>
      <c r="AD302" s="232"/>
      <c r="AE302" s="232"/>
      <c r="AF302" s="232"/>
      <c r="AG302" s="232"/>
      <c r="AH302" s="232"/>
      <c r="AI302" s="232"/>
      <c r="AJ302" s="232"/>
      <c r="AK302" s="232"/>
      <c r="AL302" s="232"/>
    </row>
    <row r="303" spans="1:38" ht="13.8">
      <c r="A303" s="232"/>
      <c r="B303" s="232"/>
      <c r="C303" s="232"/>
      <c r="D303" s="232"/>
      <c r="E303" s="232"/>
      <c r="F303" s="232"/>
      <c r="G303" s="232"/>
      <c r="H303" s="232"/>
      <c r="I303" s="232"/>
      <c r="J303" s="232"/>
      <c r="K303" s="232"/>
      <c r="L303" s="232"/>
      <c r="M303" s="232"/>
      <c r="N303" s="232"/>
      <c r="O303" s="232"/>
      <c r="P303" s="232"/>
      <c r="Q303" s="232"/>
      <c r="R303" s="232"/>
      <c r="S303" s="232"/>
      <c r="T303" s="232"/>
      <c r="U303" s="232"/>
      <c r="V303" s="232"/>
      <c r="W303" s="232"/>
      <c r="X303" s="232"/>
      <c r="Y303" s="232"/>
      <c r="Z303" s="232"/>
      <c r="AA303" s="232"/>
      <c r="AB303" s="232"/>
      <c r="AC303" s="232"/>
      <c r="AD303" s="232"/>
      <c r="AE303" s="232"/>
      <c r="AF303" s="232"/>
      <c r="AG303" s="232"/>
      <c r="AH303" s="232"/>
      <c r="AI303" s="232"/>
      <c r="AJ303" s="232"/>
      <c r="AK303" s="232"/>
      <c r="AL303" s="232"/>
    </row>
  </sheetData>
  <mergeCells count="8">
    <mergeCell ref="A1:E1"/>
    <mergeCell ref="A2:E2"/>
    <mergeCell ref="A3:E3"/>
    <mergeCell ref="A4:E4"/>
    <mergeCell ref="A6:A12"/>
    <mergeCell ref="C6:C12"/>
    <mergeCell ref="D6:D18"/>
    <mergeCell ref="E6:E18"/>
  </mergeCells>
  <printOptions horizontalCentered="1" verticalCentered="1"/>
  <pageMargins left="0" right="0" top="0" bottom="0" header="0" footer="0"/>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00"/>
  <sheetViews>
    <sheetView view="pageBreakPreview" zoomScaleNormal="100" zoomScaleSheetLayoutView="100" workbookViewId="0">
      <selection activeCell="N4" sqref="N4"/>
    </sheetView>
  </sheetViews>
  <sheetFormatPr defaultRowHeight="13.2"/>
  <cols>
    <col min="2" max="2" width="22.44140625" customWidth="1"/>
    <col min="7" max="7" width="8.44140625" customWidth="1"/>
    <col min="10" max="10" width="8.5546875" customWidth="1"/>
  </cols>
  <sheetData>
    <row r="1" spans="1:38" ht="75" customHeight="1">
      <c r="A1" s="348" t="s">
        <v>298</v>
      </c>
      <c r="B1" s="349"/>
      <c r="C1" s="349"/>
      <c r="D1" s="349"/>
      <c r="E1" s="349"/>
      <c r="F1" s="349"/>
      <c r="G1" s="349"/>
      <c r="H1" s="349"/>
      <c r="I1" s="349"/>
      <c r="J1" s="350"/>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18.75" customHeight="1">
      <c r="A2" s="345" t="s">
        <v>234</v>
      </c>
      <c r="B2" s="346"/>
      <c r="C2" s="346"/>
      <c r="D2" s="346"/>
      <c r="E2" s="346"/>
      <c r="F2" s="346"/>
      <c r="G2" s="346"/>
      <c r="H2" s="346"/>
      <c r="I2" s="346"/>
      <c r="J2" s="347"/>
      <c r="K2" s="1"/>
      <c r="L2" s="6"/>
      <c r="M2" s="6"/>
      <c r="N2" s="6"/>
      <c r="O2" s="6"/>
      <c r="P2" s="6"/>
      <c r="Q2" s="6"/>
      <c r="R2" s="6"/>
      <c r="S2" s="1"/>
      <c r="T2" s="1"/>
      <c r="U2" s="1"/>
      <c r="V2" s="1"/>
      <c r="W2" s="1"/>
      <c r="X2" s="1"/>
      <c r="Y2" s="1"/>
      <c r="Z2" s="1"/>
      <c r="AA2" s="1"/>
      <c r="AB2" s="1"/>
      <c r="AC2" s="1"/>
      <c r="AD2" s="1"/>
      <c r="AE2" s="1"/>
      <c r="AF2" s="1"/>
      <c r="AG2" s="1"/>
      <c r="AH2" s="1"/>
      <c r="AI2" s="1"/>
      <c r="AJ2" s="1"/>
      <c r="AK2" s="1"/>
      <c r="AL2" s="1"/>
    </row>
    <row r="3" spans="1:38" ht="22.5" customHeight="1">
      <c r="A3" s="345" t="s">
        <v>1514</v>
      </c>
      <c r="B3" s="346"/>
      <c r="C3" s="346"/>
      <c r="D3" s="346"/>
      <c r="E3" s="346"/>
      <c r="F3" s="346"/>
      <c r="G3" s="346"/>
      <c r="H3" s="346"/>
      <c r="I3" s="346"/>
      <c r="J3" s="347"/>
      <c r="K3" s="1"/>
      <c r="L3" s="6"/>
      <c r="M3" s="6"/>
      <c r="N3" s="6"/>
      <c r="O3" s="6"/>
      <c r="P3" s="6"/>
      <c r="Q3" s="6"/>
      <c r="R3" s="6"/>
      <c r="S3" s="1"/>
      <c r="T3" s="1"/>
      <c r="U3" s="1"/>
      <c r="V3" s="1"/>
      <c r="W3" s="1"/>
      <c r="X3" s="1"/>
      <c r="Y3" s="1"/>
      <c r="Z3" s="1"/>
      <c r="AA3" s="1"/>
      <c r="AB3" s="1"/>
      <c r="AC3" s="1"/>
      <c r="AD3" s="1"/>
      <c r="AE3" s="1"/>
      <c r="AF3" s="1"/>
      <c r="AG3" s="1"/>
      <c r="AH3" s="1"/>
      <c r="AI3" s="1"/>
      <c r="AJ3" s="1"/>
      <c r="AK3" s="1"/>
      <c r="AL3" s="1"/>
    </row>
    <row r="4" spans="1:38" ht="35.25" customHeight="1">
      <c r="A4" s="345" t="s">
        <v>2</v>
      </c>
      <c r="B4" s="346" t="s">
        <v>3</v>
      </c>
      <c r="C4" s="346" t="s">
        <v>233</v>
      </c>
      <c r="D4" s="346"/>
      <c r="E4" s="346"/>
      <c r="F4" s="346"/>
      <c r="G4" s="346"/>
      <c r="H4" s="346" t="s">
        <v>184</v>
      </c>
      <c r="I4" s="346"/>
      <c r="J4" s="347"/>
      <c r="K4" s="1"/>
      <c r="L4" s="55"/>
      <c r="M4" s="55"/>
      <c r="N4" s="55"/>
      <c r="O4" s="55"/>
      <c r="P4" s="56"/>
      <c r="Q4" s="56"/>
      <c r="R4" s="6"/>
      <c r="S4" s="1"/>
      <c r="T4" s="1"/>
      <c r="U4" s="1"/>
      <c r="V4" s="1"/>
      <c r="W4" s="1"/>
      <c r="X4" s="1"/>
      <c r="Y4" s="1"/>
      <c r="Z4" s="1"/>
      <c r="AA4" s="1"/>
      <c r="AB4" s="1"/>
      <c r="AC4" s="1"/>
      <c r="AD4" s="1"/>
      <c r="AE4" s="1"/>
      <c r="AF4" s="1"/>
      <c r="AG4" s="1"/>
      <c r="AH4" s="1"/>
      <c r="AI4" s="1"/>
      <c r="AJ4" s="1"/>
      <c r="AK4" s="1"/>
      <c r="AL4" s="1"/>
    </row>
    <row r="5" spans="1:38" ht="19.5" customHeight="1">
      <c r="A5" s="345"/>
      <c r="B5" s="346"/>
      <c r="C5" s="346" t="s">
        <v>7</v>
      </c>
      <c r="D5" s="346"/>
      <c r="E5" s="346" t="s">
        <v>183</v>
      </c>
      <c r="F5" s="346"/>
      <c r="G5" s="346"/>
      <c r="H5" s="346"/>
      <c r="I5" s="346"/>
      <c r="J5" s="347"/>
      <c r="K5" s="1"/>
      <c r="L5" s="57"/>
      <c r="M5" s="57"/>
      <c r="N5" s="57"/>
      <c r="O5" s="57"/>
      <c r="P5" s="57"/>
      <c r="Q5" s="57"/>
      <c r="R5" s="6"/>
      <c r="S5" s="1"/>
      <c r="T5" s="1"/>
      <c r="U5" s="1"/>
      <c r="V5" s="1"/>
      <c r="W5" s="1"/>
      <c r="X5" s="1"/>
      <c r="Y5" s="1"/>
      <c r="Z5" s="1"/>
      <c r="AA5" s="1"/>
      <c r="AB5" s="1"/>
      <c r="AC5" s="1"/>
      <c r="AD5" s="1"/>
      <c r="AE5" s="1"/>
      <c r="AF5" s="1"/>
      <c r="AG5" s="1"/>
      <c r="AH5" s="1"/>
      <c r="AI5" s="1"/>
      <c r="AJ5" s="1"/>
      <c r="AK5" s="1"/>
      <c r="AL5" s="1"/>
    </row>
    <row r="6" spans="1:38" ht="15.6">
      <c r="A6" s="345"/>
      <c r="B6" s="346"/>
      <c r="C6" s="241" t="s">
        <v>4</v>
      </c>
      <c r="D6" s="241" t="s">
        <v>5</v>
      </c>
      <c r="E6" s="241" t="s">
        <v>4</v>
      </c>
      <c r="F6" s="241" t="s">
        <v>6</v>
      </c>
      <c r="G6" s="241" t="s">
        <v>5</v>
      </c>
      <c r="H6" s="241" t="s">
        <v>4</v>
      </c>
      <c r="I6" s="241" t="s">
        <v>6</v>
      </c>
      <c r="J6" s="242" t="s">
        <v>5</v>
      </c>
      <c r="K6" s="1"/>
      <c r="L6" s="57"/>
      <c r="M6" s="57"/>
      <c r="N6" s="57"/>
      <c r="O6" s="57"/>
      <c r="P6" s="1"/>
      <c r="Q6" s="1"/>
      <c r="R6" s="1"/>
      <c r="S6" s="1"/>
      <c r="T6" s="1"/>
      <c r="U6" s="1"/>
      <c r="V6" s="1"/>
      <c r="W6" s="1"/>
      <c r="X6" s="1"/>
      <c r="Y6" s="1"/>
      <c r="Z6" s="1"/>
      <c r="AA6" s="1"/>
      <c r="AB6" s="1"/>
      <c r="AC6" s="1"/>
      <c r="AD6" s="1"/>
    </row>
    <row r="7" spans="1:38" ht="30" customHeight="1">
      <c r="A7" s="240">
        <v>1</v>
      </c>
      <c r="B7" s="241" t="s">
        <v>87</v>
      </c>
      <c r="C7" s="133">
        <v>2</v>
      </c>
      <c r="D7" s="133">
        <v>7</v>
      </c>
      <c r="E7" s="133">
        <v>25</v>
      </c>
      <c r="F7" s="133">
        <v>31</v>
      </c>
      <c r="G7" s="133">
        <v>6</v>
      </c>
      <c r="H7" s="133">
        <f>C7+E7</f>
        <v>27</v>
      </c>
      <c r="I7" s="133">
        <f>F7</f>
        <v>31</v>
      </c>
      <c r="J7" s="246">
        <f>D7+G7</f>
        <v>13</v>
      </c>
      <c r="K7" s="1"/>
      <c r="L7" s="1"/>
      <c r="M7" s="1"/>
      <c r="N7" s="1"/>
      <c r="O7" s="1"/>
      <c r="P7" s="1"/>
      <c r="Q7" s="1"/>
      <c r="R7" s="1"/>
      <c r="S7" s="1"/>
      <c r="T7" s="1"/>
      <c r="U7" s="1"/>
      <c r="V7" s="1"/>
    </row>
    <row r="8" spans="1:38" ht="30" customHeight="1">
      <c r="A8" s="240">
        <v>2</v>
      </c>
      <c r="B8" s="241" t="s">
        <v>88</v>
      </c>
      <c r="C8" s="133">
        <v>0</v>
      </c>
      <c r="D8" s="133">
        <v>4</v>
      </c>
      <c r="E8" s="133">
        <v>25</v>
      </c>
      <c r="F8" s="133">
        <v>18</v>
      </c>
      <c r="G8" s="133">
        <v>4</v>
      </c>
      <c r="H8" s="133">
        <f t="shared" ref="H8:H10" si="0">C8+E8</f>
        <v>25</v>
      </c>
      <c r="I8" s="133">
        <f t="shared" ref="I8:I10" si="1">F8</f>
        <v>18</v>
      </c>
      <c r="J8" s="246">
        <f t="shared" ref="J8:J10" si="2">D8+G8</f>
        <v>8</v>
      </c>
      <c r="K8" s="1"/>
      <c r="L8" s="1"/>
      <c r="M8" s="1"/>
      <c r="N8" s="1"/>
      <c r="O8" s="1"/>
      <c r="P8" s="1"/>
      <c r="Q8" s="1"/>
      <c r="R8" s="1"/>
      <c r="S8" s="1"/>
      <c r="T8" s="1"/>
      <c r="U8" s="1"/>
      <c r="V8" s="1"/>
    </row>
    <row r="9" spans="1:38" ht="30" customHeight="1">
      <c r="A9" s="240">
        <v>3</v>
      </c>
      <c r="B9" s="241" t="s">
        <v>89</v>
      </c>
      <c r="C9" s="133">
        <v>1</v>
      </c>
      <c r="D9" s="133">
        <v>6</v>
      </c>
      <c r="E9" s="133">
        <v>18</v>
      </c>
      <c r="F9" s="133">
        <v>24</v>
      </c>
      <c r="G9" s="133">
        <v>4</v>
      </c>
      <c r="H9" s="133">
        <f t="shared" si="0"/>
        <v>19</v>
      </c>
      <c r="I9" s="133">
        <f t="shared" si="1"/>
        <v>24</v>
      </c>
      <c r="J9" s="246">
        <f t="shared" si="2"/>
        <v>10</v>
      </c>
      <c r="K9" s="1"/>
      <c r="L9" s="1"/>
      <c r="M9" s="1"/>
      <c r="N9" s="1"/>
      <c r="O9" s="1"/>
      <c r="P9" s="1"/>
      <c r="Q9" s="1"/>
      <c r="R9" s="1"/>
      <c r="S9" s="1"/>
      <c r="T9" s="1"/>
      <c r="U9" s="1"/>
      <c r="V9" s="1"/>
    </row>
    <row r="10" spans="1:38" ht="30" customHeight="1">
      <c r="A10" s="240">
        <v>4</v>
      </c>
      <c r="B10" s="241" t="s">
        <v>90</v>
      </c>
      <c r="C10" s="133">
        <v>0</v>
      </c>
      <c r="D10" s="133">
        <v>2</v>
      </c>
      <c r="E10" s="133">
        <v>22</v>
      </c>
      <c r="F10" s="133">
        <v>34</v>
      </c>
      <c r="G10" s="133">
        <v>4</v>
      </c>
      <c r="H10" s="133">
        <f t="shared" si="0"/>
        <v>22</v>
      </c>
      <c r="I10" s="133">
        <f t="shared" si="1"/>
        <v>34</v>
      </c>
      <c r="J10" s="246">
        <f t="shared" si="2"/>
        <v>6</v>
      </c>
      <c r="K10" s="1"/>
      <c r="L10" s="1"/>
      <c r="M10" s="1"/>
      <c r="N10" s="1"/>
      <c r="O10" s="1"/>
      <c r="P10" s="1"/>
      <c r="Q10" s="1"/>
      <c r="R10" s="1"/>
      <c r="S10" s="1"/>
      <c r="T10" s="1"/>
      <c r="U10" s="1"/>
      <c r="V10" s="1"/>
    </row>
    <row r="11" spans="1:38" s="60" customFormat="1" ht="30" customHeight="1" thickBot="1">
      <c r="A11" s="244"/>
      <c r="B11" s="245" t="s">
        <v>8</v>
      </c>
      <c r="C11" s="247">
        <f>SUM(C7:C10)</f>
        <v>3</v>
      </c>
      <c r="D11" s="247">
        <f t="shared" ref="D11:G11" si="3">SUM(D7:D10)</f>
        <v>19</v>
      </c>
      <c r="E11" s="247">
        <f t="shared" si="3"/>
        <v>90</v>
      </c>
      <c r="F11" s="247">
        <f t="shared" si="3"/>
        <v>107</v>
      </c>
      <c r="G11" s="247">
        <f t="shared" si="3"/>
        <v>18</v>
      </c>
      <c r="H11" s="247">
        <f>SUM(H7:H10)</f>
        <v>93</v>
      </c>
      <c r="I11" s="247">
        <f t="shared" ref="I11:J11" si="4">SUM(I7:I10)</f>
        <v>107</v>
      </c>
      <c r="J11" s="248">
        <f t="shared" si="4"/>
        <v>37</v>
      </c>
      <c r="K11" s="59"/>
      <c r="L11" s="59"/>
      <c r="M11" s="59"/>
      <c r="N11" s="59"/>
      <c r="O11" s="59"/>
      <c r="P11" s="59"/>
      <c r="Q11" s="59"/>
      <c r="R11" s="59"/>
      <c r="S11" s="59"/>
      <c r="T11" s="59"/>
      <c r="U11" s="59"/>
      <c r="V11" s="59"/>
      <c r="W11" s="59"/>
      <c r="X11" s="59"/>
      <c r="Y11" s="59"/>
      <c r="Z11" s="59"/>
      <c r="AA11" s="59"/>
      <c r="AB11" s="59"/>
      <c r="AC11" s="59"/>
      <c r="AD11" s="59"/>
    </row>
    <row r="12" spans="1:38" ht="13.8">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13.8">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ht="13.8">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13.8">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ht="13.8">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ht="13.8">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ht="13.8">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ht="13.8">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ht="13.8">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ht="13.8">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ht="13.8">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ht="13.8">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38" ht="13.8">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ht="13.8">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ht="13.8">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ht="13.8">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ht="13.8">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8" ht="13.8">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13.8">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ht="13.8">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13.8">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13.8">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13.8">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ht="13.8">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3.8">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13.8">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13.8">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ht="13.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ht="13.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ht="13.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ht="13.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ht="13.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ht="13.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ht="13.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ht="13.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ht="13.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ht="13.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ht="13.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ht="13.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ht="13.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ht="13.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ht="13.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ht="13.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ht="13.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ht="13.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ht="13.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ht="13.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ht="13.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ht="13.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ht="13.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ht="13.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ht="13.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ht="13.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ht="13.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ht="13.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ht="13.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ht="13.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ht="13.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ht="13.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ht="13.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ht="13.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ht="13.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ht="13.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ht="13.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ht="13.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ht="13.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ht="13.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ht="13.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ht="13.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ht="13.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ht="13.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ht="13.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ht="13.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ht="13.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ht="13.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ht="13.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ht="13.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ht="13.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ht="13.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ht="13.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ht="13.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ht="13.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ht="13.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ht="13.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ht="13.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ht="13.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ht="13.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ht="13.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ht="13.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ht="13.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ht="13.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ht="13.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ht="13.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ht="13.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ht="13.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ht="13.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ht="13.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ht="13.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ht="13.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ht="13.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ht="13.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ht="13.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ht="13.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ht="13.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ht="13.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ht="13.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ht="13.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1:38" ht="13.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1:38" ht="13.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1:38" ht="13.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1:38" ht="13.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1:38" ht="13.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1:38" ht="13.8">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1:38" ht="13.8">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1:38" ht="13.8">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1:38" ht="13.8">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1:38" ht="13.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1:38" ht="13.8">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1:38" ht="13.8">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1:38" ht="13.8">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row r="132" spans="1:38" ht="13.8">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row>
    <row r="133" spans="1:38" ht="13.8">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row>
    <row r="134" spans="1:38" ht="13.8">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row>
    <row r="135" spans="1:38" ht="13.8">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row>
    <row r="136" spans="1:38" ht="13.8">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row>
    <row r="137" spans="1:38" ht="13.8">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row>
    <row r="138" spans="1:38" ht="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row>
    <row r="139" spans="1:38" ht="13.8">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row>
    <row r="140" spans="1:38" ht="13.8">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row>
    <row r="141" spans="1:38" ht="13.8">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row>
    <row r="142" spans="1:38" ht="13.8">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row>
    <row r="143" spans="1:38" ht="13.8">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row>
    <row r="144" spans="1:38" ht="13.8">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row>
    <row r="145" spans="1:38" ht="13.8">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row>
    <row r="146" spans="1:38" ht="13.8">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row>
    <row r="147" spans="1:38" ht="13.8">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row>
    <row r="148" spans="1:38" ht="13.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row>
    <row r="149" spans="1:38" ht="13.8">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row>
    <row r="150" spans="1:38" ht="13.8">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row>
    <row r="151" spans="1:38" ht="13.8">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row>
    <row r="152" spans="1:38" ht="13.8">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row>
    <row r="153" spans="1:38" ht="13.8">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row>
    <row r="154" spans="1:38" ht="13.8">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row>
    <row r="155" spans="1:38" ht="13.8">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row>
    <row r="156" spans="1:38" ht="13.8">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row>
    <row r="157" spans="1:38" ht="13.8">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row>
    <row r="158" spans="1:38" ht="13.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row>
    <row r="159" spans="1:38" ht="13.8">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row>
    <row r="160" spans="1:38" ht="13.8">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row>
    <row r="161" spans="1:38" ht="13.8">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row>
    <row r="162" spans="1:38" ht="13.8">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row>
    <row r="163" spans="1:38" ht="13.8">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row>
    <row r="164" spans="1:38" ht="13.8">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row>
    <row r="165" spans="1:38" ht="13.8">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row>
    <row r="166" spans="1:38" ht="13.8">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row>
    <row r="167" spans="1:38" ht="13.8">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row>
    <row r="168" spans="1:38" ht="13.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row>
    <row r="169" spans="1:38" ht="13.8">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row>
    <row r="170" spans="1:38" ht="13.8">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row>
    <row r="171" spans="1:38" ht="13.8">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row>
    <row r="172" spans="1:38" ht="13.8">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row>
    <row r="173" spans="1:38" ht="13.8">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row>
    <row r="174" spans="1:38" ht="13.8">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row>
    <row r="175" spans="1:38" ht="13.8">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row>
    <row r="176" spans="1:38" ht="13.8">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row>
    <row r="177" spans="1:38" ht="13.8">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row>
    <row r="178" spans="1:38" ht="13.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row>
    <row r="179" spans="1:38" ht="13.8">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row>
    <row r="180" spans="1:38" ht="13.8">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row>
    <row r="181" spans="1:38" ht="13.8">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row>
    <row r="182" spans="1:38" ht="13.8">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row>
    <row r="183" spans="1:38" ht="13.8">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row>
    <row r="184" spans="1:38" ht="13.8">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row>
    <row r="185" spans="1:38" ht="13.8">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row>
    <row r="186" spans="1:38" ht="13.8">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row>
    <row r="187" spans="1:38" ht="13.8">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row>
    <row r="188" spans="1:38" ht="13.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row>
    <row r="189" spans="1:38" ht="13.8">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row>
    <row r="190" spans="1:38" ht="13.8">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row>
    <row r="191" spans="1:38" ht="13.8">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row>
    <row r="192" spans="1:38" ht="13.8">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row>
    <row r="193" spans="1:38" ht="13.8">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row>
    <row r="194" spans="1:38" ht="13.8">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row>
    <row r="195" spans="1:38" ht="13.8">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row>
    <row r="196" spans="1:38" ht="13.8">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row>
    <row r="197" spans="1:38" ht="13.8">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row>
    <row r="198" spans="1:38" ht="13.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row>
    <row r="199" spans="1:38" ht="13.8">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row>
    <row r="200" spans="1:38" ht="13.8">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row>
    <row r="201" spans="1:38" ht="13.8">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row>
    <row r="202" spans="1:38" ht="13.8">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row>
    <row r="203" spans="1:38" ht="13.8">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row>
    <row r="204" spans="1:38" ht="13.8">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row>
    <row r="205" spans="1:38" ht="13.8">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row>
    <row r="206" spans="1:38" ht="13.8">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row>
    <row r="207" spans="1:38" ht="13.8">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row>
    <row r="208" spans="1:38" ht="13.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row>
    <row r="209" spans="1:38" ht="13.8">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ht="13.8">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ht="13.8">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ht="13.8">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ht="13.8">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row r="214" spans="1:38" ht="13.8">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row>
    <row r="215" spans="1:38" ht="13.8">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row>
    <row r="216" spans="1:38" ht="13.8">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row>
    <row r="217" spans="1:38" ht="13.8">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row>
    <row r="218" spans="1:38" ht="13.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row>
    <row r="219" spans="1:38" ht="13.8">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row>
    <row r="220" spans="1:38" ht="13.8">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row>
    <row r="221" spans="1:38" ht="13.8">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row>
    <row r="222" spans="1:38" ht="13.8">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row>
    <row r="223" spans="1:38" ht="13.8">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row>
    <row r="224" spans="1:38" ht="13.8">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row>
    <row r="225" spans="1:38" ht="13.8">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row>
    <row r="226" spans="1:38" ht="13.8">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row>
    <row r="227" spans="1:38" ht="13.8">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row>
    <row r="228" spans="1:38" ht="13.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row>
    <row r="229" spans="1:38" ht="13.8">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row>
    <row r="230" spans="1:38" ht="13.8">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row>
    <row r="231" spans="1:38" ht="13.8">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row>
    <row r="232" spans="1:38" ht="13.8">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row>
    <row r="233" spans="1:38" ht="13.8">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row>
    <row r="234" spans="1:38" ht="13.8">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row>
    <row r="235" spans="1:38" ht="13.8">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row>
    <row r="236" spans="1:38" ht="13.8">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row>
    <row r="237" spans="1:38" ht="13.8">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row>
    <row r="238" spans="1:38" ht="1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row>
    <row r="239" spans="1:38" ht="13.8">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row>
    <row r="240" spans="1:38" ht="13.8">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row>
    <row r="241" spans="1:38" ht="13.8">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row>
    <row r="242" spans="1:38" ht="13.8">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row>
    <row r="243" spans="1:38" ht="13.8">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row>
    <row r="244" spans="1:38" ht="13.8">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row>
    <row r="245" spans="1:38" ht="13.8">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row>
    <row r="246" spans="1:38" ht="13.8">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row>
    <row r="247" spans="1:38" ht="13.8">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row>
    <row r="248" spans="1:38" ht="13.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row>
    <row r="249" spans="1:38" ht="13.8">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row>
    <row r="250" spans="1:38" ht="13.8">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row>
    <row r="251" spans="1:38" ht="13.8">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row>
    <row r="252" spans="1:38" ht="13.8">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row>
    <row r="253" spans="1:38" ht="13.8">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row>
    <row r="254" spans="1:38" ht="13.8">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row>
    <row r="255" spans="1:38" ht="13.8">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row>
    <row r="256" spans="1:38" ht="13.8">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row>
    <row r="257" spans="1:38" ht="13.8">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row>
    <row r="258" spans="1:38" ht="13.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row>
    <row r="259" spans="1:38" ht="13.8">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row>
    <row r="260" spans="1:38" ht="13.8">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row>
    <row r="261" spans="1:38" ht="13.8">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row>
    <row r="262" spans="1:38" ht="13.8">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row>
    <row r="263" spans="1:38" ht="13.8">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row>
    <row r="264" spans="1:38" ht="13.8">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row>
    <row r="265" spans="1:38" ht="13.8">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row>
    <row r="266" spans="1:38" ht="13.8">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row>
    <row r="267" spans="1:38" ht="13.8">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row>
    <row r="268" spans="1:38" ht="13.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row>
    <row r="269" spans="1:38" ht="13.8">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row>
    <row r="270" spans="1:38" ht="13.8">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row>
    <row r="271" spans="1:38" ht="13.8">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row>
    <row r="272" spans="1:38" ht="13.8">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row>
    <row r="273" spans="1:38" ht="13.8">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row>
    <row r="274" spans="1:38" ht="13.8">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row>
    <row r="275" spans="1:38" ht="13.8">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row>
    <row r="276" spans="1:38" ht="13.8">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row>
    <row r="277" spans="1:38" ht="13.8">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row>
    <row r="278" spans="1:38" ht="13.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row>
    <row r="279" spans="1:38" ht="13.8">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row>
    <row r="280" spans="1:38" ht="13.8">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row>
    <row r="281" spans="1:38" ht="13.8">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row>
    <row r="282" spans="1:38" ht="13.8">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row>
    <row r="283" spans="1:38" ht="13.8">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row>
    <row r="284" spans="1:38" ht="13.8">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row>
    <row r="285" spans="1:38" ht="13.8">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row>
    <row r="286" spans="1:38" ht="13.8">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row>
    <row r="287" spans="1:38" ht="13.8">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row>
    <row r="288" spans="1:38" ht="13.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row>
    <row r="289" spans="1:38" ht="13.8">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row>
    <row r="290" spans="1:38" ht="13.8">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row>
    <row r="291" spans="1:38" ht="13.8">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row>
    <row r="292" spans="1:38" ht="13.8">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row>
    <row r="293" spans="1:38" ht="13.8">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row>
    <row r="294" spans="1:38" ht="13.8">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row>
    <row r="295" spans="1:38" ht="13.8">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row>
    <row r="296" spans="1:38" ht="13.8">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row>
    <row r="297" spans="1:38" ht="13.8">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row>
    <row r="298" spans="1:38" ht="13.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row>
    <row r="299" spans="1:38" ht="13.8">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row>
    <row r="300" spans="1:38" ht="13.8">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row>
  </sheetData>
  <mergeCells count="9">
    <mergeCell ref="A3:J3"/>
    <mergeCell ref="A1:J1"/>
    <mergeCell ref="A2:J2"/>
    <mergeCell ref="A4:A6"/>
    <mergeCell ref="B4:B6"/>
    <mergeCell ref="C4:G4"/>
    <mergeCell ref="H4:J5"/>
    <mergeCell ref="C5:D5"/>
    <mergeCell ref="E5:G5"/>
  </mergeCells>
  <printOptions horizontalCentered="1" verticalCentered="1"/>
  <pageMargins left="0.71" right="0.38" top="0.51" bottom="0.46" header="0.4" footer="0.22"/>
  <pageSetup paperSize="9" orientation="landscape" horizontalDpi="180" verticalDpi="180" r:id="rId1"/>
  <headerFooter alignWithMargins="0"/>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0"/>
  <sheetViews>
    <sheetView view="pageBreakPreview" zoomScale="60" zoomScaleNormal="55" workbookViewId="0">
      <selection activeCell="I5" sqref="I5"/>
    </sheetView>
  </sheetViews>
  <sheetFormatPr defaultRowHeight="23.4"/>
  <cols>
    <col min="1" max="1" width="8.88671875" style="323"/>
    <col min="2" max="2" width="17" style="323" bestFit="1" customWidth="1"/>
    <col min="3" max="3" width="30.44140625" style="323" bestFit="1" customWidth="1"/>
    <col min="4" max="4" width="39.44140625" style="323" customWidth="1"/>
    <col min="5" max="5" width="18.88671875" style="323" bestFit="1" customWidth="1"/>
    <col min="6" max="6" width="18.6640625" style="323" customWidth="1"/>
    <col min="7" max="7" width="19.6640625" style="323" customWidth="1"/>
    <col min="8" max="8" width="19.5546875" style="323" customWidth="1"/>
    <col min="9" max="9" width="119.5546875" style="323" customWidth="1"/>
    <col min="10" max="10" width="18.88671875" style="323" customWidth="1"/>
    <col min="11" max="11" width="30.33203125" style="323" customWidth="1"/>
    <col min="12" max="12" width="31.5546875" style="323" customWidth="1"/>
    <col min="13" max="13" width="39" style="323" customWidth="1"/>
    <col min="14" max="14" width="20" style="323" customWidth="1"/>
    <col min="15" max="16384" width="8.88671875" style="315"/>
  </cols>
  <sheetData>
    <row r="1" spans="1:14">
      <c r="A1" s="351" t="s">
        <v>366</v>
      </c>
      <c r="B1" s="352"/>
      <c r="C1" s="352"/>
      <c r="D1" s="352"/>
      <c r="E1" s="352"/>
      <c r="F1" s="352"/>
      <c r="G1" s="352"/>
      <c r="H1" s="352"/>
      <c r="I1" s="352"/>
      <c r="J1" s="352"/>
      <c r="K1" s="352"/>
      <c r="L1" s="352"/>
      <c r="M1" s="352"/>
      <c r="N1" s="353"/>
    </row>
    <row r="2" spans="1:14" ht="70.2">
      <c r="A2" s="321" t="s">
        <v>367</v>
      </c>
      <c r="B2" s="321" t="s">
        <v>314</v>
      </c>
      <c r="C2" s="325" t="s">
        <v>315</v>
      </c>
      <c r="D2" s="321" t="s">
        <v>316</v>
      </c>
      <c r="E2" s="321" t="s">
        <v>317</v>
      </c>
      <c r="F2" s="321" t="s">
        <v>368</v>
      </c>
      <c r="G2" s="321" t="s">
        <v>318</v>
      </c>
      <c r="H2" s="321" t="s">
        <v>319</v>
      </c>
      <c r="I2" s="321" t="s">
        <v>320</v>
      </c>
      <c r="J2" s="325" t="s">
        <v>321</v>
      </c>
      <c r="K2" s="325" t="s">
        <v>322</v>
      </c>
      <c r="L2" s="325" t="s">
        <v>323</v>
      </c>
      <c r="M2" s="325" t="s">
        <v>324</v>
      </c>
      <c r="N2" s="325" t="s">
        <v>325</v>
      </c>
    </row>
    <row r="3" spans="1:14">
      <c r="A3" s="322">
        <v>1</v>
      </c>
      <c r="B3" s="322">
        <v>2</v>
      </c>
      <c r="C3" s="326">
        <v>3</v>
      </c>
      <c r="D3" s="322">
        <v>4</v>
      </c>
      <c r="E3" s="322">
        <v>5</v>
      </c>
      <c r="F3" s="322">
        <v>6</v>
      </c>
      <c r="G3" s="322">
        <v>7</v>
      </c>
      <c r="H3" s="322">
        <v>8</v>
      </c>
      <c r="I3" s="324">
        <v>9</v>
      </c>
      <c r="J3" s="322">
        <v>10</v>
      </c>
      <c r="K3" s="326">
        <v>11</v>
      </c>
      <c r="L3" s="326">
        <v>12</v>
      </c>
      <c r="M3" s="326">
        <v>13</v>
      </c>
      <c r="N3" s="326">
        <v>14</v>
      </c>
    </row>
    <row r="4" spans="1:14" ht="257.39999999999998">
      <c r="A4" s="335">
        <v>1</v>
      </c>
      <c r="B4" s="320" t="s">
        <v>333</v>
      </c>
      <c r="C4" s="316" t="s">
        <v>369</v>
      </c>
      <c r="D4" s="317" t="s">
        <v>370</v>
      </c>
      <c r="E4" s="320" t="s">
        <v>5</v>
      </c>
      <c r="F4" s="320" t="s">
        <v>331</v>
      </c>
      <c r="G4" s="327" t="s">
        <v>371</v>
      </c>
      <c r="H4" s="320" t="s">
        <v>336</v>
      </c>
      <c r="I4" s="318" t="s">
        <v>372</v>
      </c>
      <c r="J4" s="320" t="s">
        <v>327</v>
      </c>
      <c r="K4" s="320" t="s">
        <v>373</v>
      </c>
      <c r="L4" s="320" t="s">
        <v>374</v>
      </c>
      <c r="M4" s="320"/>
      <c r="N4" s="320" t="s">
        <v>375</v>
      </c>
    </row>
    <row r="5" spans="1:14" ht="257.39999999999998">
      <c r="A5" s="335">
        <v>2</v>
      </c>
      <c r="B5" s="320" t="s">
        <v>356</v>
      </c>
      <c r="C5" s="316" t="s">
        <v>376</v>
      </c>
      <c r="D5" s="317" t="s">
        <v>377</v>
      </c>
      <c r="E5" s="320" t="s">
        <v>342</v>
      </c>
      <c r="F5" s="320" t="s">
        <v>331</v>
      </c>
      <c r="G5" s="327" t="s">
        <v>378</v>
      </c>
      <c r="H5" s="320" t="s">
        <v>341</v>
      </c>
      <c r="I5" s="318" t="s">
        <v>379</v>
      </c>
      <c r="J5" s="320" t="s">
        <v>380</v>
      </c>
      <c r="K5" s="320" t="s">
        <v>381</v>
      </c>
      <c r="L5" s="320" t="s">
        <v>382</v>
      </c>
      <c r="M5" s="320" t="s">
        <v>383</v>
      </c>
      <c r="N5" s="320"/>
    </row>
    <row r="6" spans="1:14" ht="187.2">
      <c r="A6" s="335">
        <v>3</v>
      </c>
      <c r="B6" s="320" t="s">
        <v>356</v>
      </c>
      <c r="C6" s="316" t="s">
        <v>357</v>
      </c>
      <c r="D6" s="317" t="s">
        <v>384</v>
      </c>
      <c r="E6" s="320" t="s">
        <v>6</v>
      </c>
      <c r="F6" s="320" t="s">
        <v>183</v>
      </c>
      <c r="G6" s="327" t="s">
        <v>385</v>
      </c>
      <c r="H6" s="320" t="s">
        <v>341</v>
      </c>
      <c r="I6" s="318" t="s">
        <v>386</v>
      </c>
      <c r="J6" s="320" t="s">
        <v>387</v>
      </c>
      <c r="K6" s="320" t="s">
        <v>388</v>
      </c>
      <c r="L6" s="320" t="s">
        <v>389</v>
      </c>
      <c r="M6" s="320" t="s">
        <v>390</v>
      </c>
      <c r="N6" s="320">
        <v>30000</v>
      </c>
    </row>
    <row r="7" spans="1:14" ht="163.80000000000001">
      <c r="A7" s="335">
        <v>4</v>
      </c>
      <c r="B7" s="320" t="s">
        <v>356</v>
      </c>
      <c r="C7" s="316" t="s">
        <v>391</v>
      </c>
      <c r="D7" s="317" t="s">
        <v>392</v>
      </c>
      <c r="E7" s="320" t="s">
        <v>4</v>
      </c>
      <c r="F7" s="320" t="s">
        <v>183</v>
      </c>
      <c r="G7" s="327" t="s">
        <v>393</v>
      </c>
      <c r="H7" s="320" t="s">
        <v>327</v>
      </c>
      <c r="I7" s="318" t="s">
        <v>394</v>
      </c>
      <c r="J7" s="320" t="s">
        <v>395</v>
      </c>
      <c r="K7" s="320" t="s">
        <v>396</v>
      </c>
      <c r="L7" s="320" t="s">
        <v>344</v>
      </c>
      <c r="M7" s="320" t="s">
        <v>397</v>
      </c>
      <c r="N7" s="320">
        <v>50000</v>
      </c>
    </row>
    <row r="8" spans="1:14" ht="140.4">
      <c r="A8" s="335">
        <v>5</v>
      </c>
      <c r="B8" s="320" t="s">
        <v>356</v>
      </c>
      <c r="C8" s="316" t="s">
        <v>398</v>
      </c>
      <c r="D8" s="317" t="s">
        <v>399</v>
      </c>
      <c r="E8" s="320" t="s">
        <v>4</v>
      </c>
      <c r="F8" s="320" t="s">
        <v>183</v>
      </c>
      <c r="G8" s="327" t="s">
        <v>400</v>
      </c>
      <c r="H8" s="320" t="s">
        <v>327</v>
      </c>
      <c r="I8" s="318" t="s">
        <v>401</v>
      </c>
      <c r="J8" s="320" t="s">
        <v>402</v>
      </c>
      <c r="K8" s="320" t="s">
        <v>403</v>
      </c>
      <c r="L8" s="320" t="s">
        <v>344</v>
      </c>
      <c r="M8" s="320" t="s">
        <v>404</v>
      </c>
      <c r="N8" s="320"/>
    </row>
    <row r="9" spans="1:14" ht="117">
      <c r="A9" s="335">
        <v>6</v>
      </c>
      <c r="B9" s="320" t="s">
        <v>356</v>
      </c>
      <c r="C9" s="316" t="s">
        <v>405</v>
      </c>
      <c r="D9" s="317" t="s">
        <v>406</v>
      </c>
      <c r="E9" s="320" t="s">
        <v>342</v>
      </c>
      <c r="F9" s="320" t="s">
        <v>183</v>
      </c>
      <c r="G9" s="327" t="s">
        <v>407</v>
      </c>
      <c r="H9" s="320" t="s">
        <v>327</v>
      </c>
      <c r="I9" s="318" t="s">
        <v>408</v>
      </c>
      <c r="J9" s="320" t="s">
        <v>363</v>
      </c>
      <c r="K9" s="320"/>
      <c r="L9" s="320"/>
      <c r="M9" s="320" t="s">
        <v>409</v>
      </c>
      <c r="N9" s="320"/>
    </row>
    <row r="10" spans="1:14" ht="163.80000000000001">
      <c r="A10" s="335">
        <v>7</v>
      </c>
      <c r="B10" s="320" t="s">
        <v>326</v>
      </c>
      <c r="C10" s="316" t="s">
        <v>410</v>
      </c>
      <c r="D10" s="317" t="s">
        <v>411</v>
      </c>
      <c r="E10" s="320" t="s">
        <v>4</v>
      </c>
      <c r="F10" s="320" t="s">
        <v>183</v>
      </c>
      <c r="G10" s="327" t="s">
        <v>412</v>
      </c>
      <c r="H10" s="320" t="s">
        <v>413</v>
      </c>
      <c r="I10" s="318" t="s">
        <v>414</v>
      </c>
      <c r="J10" s="320" t="s">
        <v>415</v>
      </c>
      <c r="K10" s="320"/>
      <c r="L10" s="320"/>
      <c r="M10" s="320"/>
      <c r="N10" s="320"/>
    </row>
    <row r="11" spans="1:14" ht="140.4">
      <c r="A11" s="335">
        <v>8</v>
      </c>
      <c r="B11" s="320" t="s">
        <v>346</v>
      </c>
      <c r="C11" s="316" t="s">
        <v>416</v>
      </c>
      <c r="D11" s="317" t="s">
        <v>417</v>
      </c>
      <c r="E11" s="320" t="s">
        <v>5</v>
      </c>
      <c r="F11" s="320" t="s">
        <v>331</v>
      </c>
      <c r="G11" s="327">
        <v>44657</v>
      </c>
      <c r="H11" s="320" t="s">
        <v>327</v>
      </c>
      <c r="I11" s="318" t="s">
        <v>418</v>
      </c>
      <c r="J11" s="320" t="s">
        <v>419</v>
      </c>
      <c r="K11" s="320" t="s">
        <v>419</v>
      </c>
      <c r="L11" s="320" t="s">
        <v>327</v>
      </c>
      <c r="M11" s="320" t="s">
        <v>420</v>
      </c>
      <c r="N11" s="320">
        <v>0</v>
      </c>
    </row>
    <row r="12" spans="1:14" ht="140.4">
      <c r="A12" s="335">
        <v>9</v>
      </c>
      <c r="B12" s="320" t="s">
        <v>346</v>
      </c>
      <c r="C12" s="316" t="s">
        <v>350</v>
      </c>
      <c r="D12" s="317" t="s">
        <v>421</v>
      </c>
      <c r="E12" s="320" t="s">
        <v>5</v>
      </c>
      <c r="F12" s="320" t="s">
        <v>331</v>
      </c>
      <c r="G12" s="327">
        <v>44657</v>
      </c>
      <c r="H12" s="320" t="s">
        <v>329</v>
      </c>
      <c r="I12" s="318" t="s">
        <v>422</v>
      </c>
      <c r="J12" s="320" t="s">
        <v>419</v>
      </c>
      <c r="K12" s="320" t="s">
        <v>419</v>
      </c>
      <c r="L12" s="320" t="s">
        <v>327</v>
      </c>
      <c r="M12" s="320" t="s">
        <v>420</v>
      </c>
      <c r="N12" s="320">
        <v>0</v>
      </c>
    </row>
    <row r="13" spans="1:14" ht="70.2">
      <c r="A13" s="335">
        <v>10</v>
      </c>
      <c r="B13" s="320" t="s">
        <v>346</v>
      </c>
      <c r="C13" s="316" t="s">
        <v>423</v>
      </c>
      <c r="D13" s="317" t="s">
        <v>424</v>
      </c>
      <c r="E13" s="320" t="s">
        <v>5</v>
      </c>
      <c r="F13" s="320" t="s">
        <v>183</v>
      </c>
      <c r="G13" s="327">
        <v>44658</v>
      </c>
      <c r="H13" s="320" t="s">
        <v>327</v>
      </c>
      <c r="I13" s="318" t="s">
        <v>425</v>
      </c>
      <c r="J13" s="320" t="s">
        <v>426</v>
      </c>
      <c r="K13" s="320"/>
      <c r="L13" s="320"/>
      <c r="M13" s="320" t="s">
        <v>427</v>
      </c>
      <c r="N13" s="320">
        <v>0</v>
      </c>
    </row>
    <row r="14" spans="1:14" ht="117">
      <c r="A14" s="335">
        <v>11</v>
      </c>
      <c r="B14" s="320" t="s">
        <v>346</v>
      </c>
      <c r="C14" s="316" t="s">
        <v>428</v>
      </c>
      <c r="D14" s="317" t="s">
        <v>429</v>
      </c>
      <c r="E14" s="320" t="s">
        <v>6</v>
      </c>
      <c r="F14" s="320" t="s">
        <v>183</v>
      </c>
      <c r="G14" s="327">
        <v>44659</v>
      </c>
      <c r="H14" s="320" t="s">
        <v>327</v>
      </c>
      <c r="I14" s="318" t="s">
        <v>430</v>
      </c>
      <c r="J14" s="320" t="s">
        <v>431</v>
      </c>
      <c r="K14" s="320"/>
      <c r="L14" s="320" t="s">
        <v>432</v>
      </c>
      <c r="M14" s="320" t="s">
        <v>433</v>
      </c>
      <c r="N14" s="320">
        <v>30000</v>
      </c>
    </row>
    <row r="15" spans="1:14" ht="257.39999999999998">
      <c r="A15" s="335">
        <v>12</v>
      </c>
      <c r="B15" s="320" t="s">
        <v>346</v>
      </c>
      <c r="C15" s="316" t="s">
        <v>361</v>
      </c>
      <c r="D15" s="317" t="s">
        <v>434</v>
      </c>
      <c r="E15" s="320" t="s">
        <v>5</v>
      </c>
      <c r="F15" s="320" t="s">
        <v>331</v>
      </c>
      <c r="G15" s="327">
        <v>44660</v>
      </c>
      <c r="H15" s="320" t="s">
        <v>435</v>
      </c>
      <c r="I15" s="318" t="s">
        <v>436</v>
      </c>
      <c r="J15" s="320" t="s">
        <v>426</v>
      </c>
      <c r="K15" s="320"/>
      <c r="L15" s="320"/>
      <c r="M15" s="320" t="s">
        <v>437</v>
      </c>
      <c r="N15" s="320">
        <v>0</v>
      </c>
    </row>
    <row r="16" spans="1:14" ht="93.6">
      <c r="A16" s="335">
        <v>13</v>
      </c>
      <c r="B16" s="320" t="s">
        <v>346</v>
      </c>
      <c r="C16" s="316" t="s">
        <v>438</v>
      </c>
      <c r="D16" s="317" t="s">
        <v>439</v>
      </c>
      <c r="E16" s="320" t="s">
        <v>4</v>
      </c>
      <c r="F16" s="320" t="s">
        <v>183</v>
      </c>
      <c r="G16" s="327">
        <v>44661</v>
      </c>
      <c r="H16" s="320" t="s">
        <v>327</v>
      </c>
      <c r="I16" s="318" t="s">
        <v>440</v>
      </c>
      <c r="J16" s="320" t="s">
        <v>426</v>
      </c>
      <c r="K16" s="320"/>
      <c r="L16" s="320"/>
      <c r="M16" s="320" t="s">
        <v>441</v>
      </c>
      <c r="N16" s="320">
        <v>0</v>
      </c>
    </row>
    <row r="17" spans="1:14" ht="46.8">
      <c r="A17" s="335">
        <v>14</v>
      </c>
      <c r="B17" s="320" t="s">
        <v>346</v>
      </c>
      <c r="C17" s="316" t="s">
        <v>442</v>
      </c>
      <c r="D17" s="317" t="s">
        <v>443</v>
      </c>
      <c r="E17" s="320" t="s">
        <v>4</v>
      </c>
      <c r="F17" s="320" t="s">
        <v>183</v>
      </c>
      <c r="G17" s="327">
        <v>44664</v>
      </c>
      <c r="H17" s="320" t="s">
        <v>327</v>
      </c>
      <c r="I17" s="318" t="s">
        <v>444</v>
      </c>
      <c r="J17" s="320" t="s">
        <v>426</v>
      </c>
      <c r="K17" s="320"/>
      <c r="L17" s="320"/>
      <c r="M17" s="320" t="s">
        <v>445</v>
      </c>
      <c r="N17" s="320">
        <v>0</v>
      </c>
    </row>
    <row r="18" spans="1:14" ht="163.80000000000001">
      <c r="A18" s="335">
        <v>15</v>
      </c>
      <c r="B18" s="320" t="s">
        <v>346</v>
      </c>
      <c r="C18" s="316" t="s">
        <v>446</v>
      </c>
      <c r="D18" s="317" t="s">
        <v>447</v>
      </c>
      <c r="E18" s="320" t="s">
        <v>4</v>
      </c>
      <c r="F18" s="320" t="s">
        <v>183</v>
      </c>
      <c r="G18" s="327">
        <v>44678</v>
      </c>
      <c r="H18" s="320" t="s">
        <v>327</v>
      </c>
      <c r="I18" s="318" t="s">
        <v>448</v>
      </c>
      <c r="J18" s="320" t="s">
        <v>449</v>
      </c>
      <c r="K18" s="320" t="s">
        <v>450</v>
      </c>
      <c r="L18" s="320" t="s">
        <v>451</v>
      </c>
      <c r="M18" s="320" t="s">
        <v>452</v>
      </c>
      <c r="N18" s="320">
        <v>50000</v>
      </c>
    </row>
    <row r="19" spans="1:14" ht="93.6">
      <c r="A19" s="335">
        <v>16</v>
      </c>
      <c r="B19" s="320" t="s">
        <v>356</v>
      </c>
      <c r="C19" s="316" t="s">
        <v>453</v>
      </c>
      <c r="D19" s="317" t="s">
        <v>454</v>
      </c>
      <c r="E19" s="320" t="s">
        <v>4</v>
      </c>
      <c r="F19" s="320" t="s">
        <v>183</v>
      </c>
      <c r="G19" s="327" t="s">
        <v>455</v>
      </c>
      <c r="H19" s="320" t="s">
        <v>341</v>
      </c>
      <c r="I19" s="318" t="s">
        <v>456</v>
      </c>
      <c r="J19" s="320" t="s">
        <v>363</v>
      </c>
      <c r="K19" s="320"/>
      <c r="L19" s="320"/>
      <c r="M19" s="320" t="s">
        <v>397</v>
      </c>
      <c r="N19" s="320"/>
    </row>
    <row r="20" spans="1:14" ht="93.6">
      <c r="A20" s="335">
        <v>17</v>
      </c>
      <c r="B20" s="320" t="s">
        <v>356</v>
      </c>
      <c r="C20" s="316" t="s">
        <v>457</v>
      </c>
      <c r="D20" s="317" t="s">
        <v>458</v>
      </c>
      <c r="E20" s="320" t="s">
        <v>4</v>
      </c>
      <c r="F20" s="320" t="s">
        <v>183</v>
      </c>
      <c r="G20" s="327" t="s">
        <v>459</v>
      </c>
      <c r="H20" s="320" t="s">
        <v>341</v>
      </c>
      <c r="I20" s="318" t="s">
        <v>460</v>
      </c>
      <c r="J20" s="320" t="s">
        <v>363</v>
      </c>
      <c r="K20" s="320"/>
      <c r="L20" s="320"/>
      <c r="M20" s="320" t="s">
        <v>461</v>
      </c>
      <c r="N20" s="320">
        <v>50000</v>
      </c>
    </row>
    <row r="21" spans="1:14" ht="93.6">
      <c r="A21" s="335">
        <v>18</v>
      </c>
      <c r="B21" s="320" t="s">
        <v>356</v>
      </c>
      <c r="C21" s="316" t="s">
        <v>462</v>
      </c>
      <c r="D21" s="317" t="s">
        <v>463</v>
      </c>
      <c r="E21" s="320" t="s">
        <v>6</v>
      </c>
      <c r="F21" s="320" t="s">
        <v>183</v>
      </c>
      <c r="G21" s="327" t="s">
        <v>464</v>
      </c>
      <c r="H21" s="320" t="s">
        <v>341</v>
      </c>
      <c r="I21" s="318" t="s">
        <v>465</v>
      </c>
      <c r="J21" s="320" t="s">
        <v>466</v>
      </c>
      <c r="K21" s="320" t="s">
        <v>467</v>
      </c>
      <c r="L21" s="320" t="s">
        <v>344</v>
      </c>
      <c r="M21" s="320" t="s">
        <v>468</v>
      </c>
      <c r="N21" s="320">
        <v>30000</v>
      </c>
    </row>
    <row r="22" spans="1:14" ht="117">
      <c r="A22" s="335">
        <v>19</v>
      </c>
      <c r="B22" s="320" t="s">
        <v>356</v>
      </c>
      <c r="C22" s="316" t="s">
        <v>469</v>
      </c>
      <c r="D22" s="317" t="s">
        <v>470</v>
      </c>
      <c r="E22" s="320" t="s">
        <v>5</v>
      </c>
      <c r="F22" s="320" t="s">
        <v>183</v>
      </c>
      <c r="G22" s="327" t="s">
        <v>471</v>
      </c>
      <c r="H22" s="320" t="s">
        <v>341</v>
      </c>
      <c r="I22" s="318" t="s">
        <v>472</v>
      </c>
      <c r="J22" s="320" t="s">
        <v>473</v>
      </c>
      <c r="K22" s="320" t="s">
        <v>474</v>
      </c>
      <c r="L22" s="320" t="s">
        <v>344</v>
      </c>
      <c r="M22" s="320" t="s">
        <v>397</v>
      </c>
      <c r="N22" s="320"/>
    </row>
    <row r="23" spans="1:14" ht="140.4">
      <c r="A23" s="335">
        <v>20</v>
      </c>
      <c r="B23" s="320" t="s">
        <v>356</v>
      </c>
      <c r="C23" s="316" t="s">
        <v>475</v>
      </c>
      <c r="D23" s="317" t="s">
        <v>476</v>
      </c>
      <c r="E23" s="320" t="s">
        <v>4</v>
      </c>
      <c r="F23" s="320" t="s">
        <v>183</v>
      </c>
      <c r="G23" s="327" t="s">
        <v>477</v>
      </c>
      <c r="H23" s="320" t="s">
        <v>341</v>
      </c>
      <c r="I23" s="318" t="s">
        <v>478</v>
      </c>
      <c r="J23" s="320" t="s">
        <v>363</v>
      </c>
      <c r="K23" s="320"/>
      <c r="L23" s="320"/>
      <c r="M23" s="320" t="s">
        <v>479</v>
      </c>
      <c r="N23" s="320"/>
    </row>
    <row r="24" spans="1:14" ht="210.6">
      <c r="A24" s="335">
        <v>21</v>
      </c>
      <c r="B24" s="320" t="s">
        <v>356</v>
      </c>
      <c r="C24" s="316" t="s">
        <v>480</v>
      </c>
      <c r="D24" s="317" t="s">
        <v>481</v>
      </c>
      <c r="E24" s="320" t="s">
        <v>5</v>
      </c>
      <c r="F24" s="320" t="s">
        <v>183</v>
      </c>
      <c r="G24" s="327" t="s">
        <v>482</v>
      </c>
      <c r="H24" s="320" t="s">
        <v>341</v>
      </c>
      <c r="I24" s="318" t="s">
        <v>483</v>
      </c>
      <c r="J24" s="320" t="s">
        <v>363</v>
      </c>
      <c r="K24" s="320"/>
      <c r="L24" s="320"/>
      <c r="M24" s="320" t="s">
        <v>397</v>
      </c>
      <c r="N24" s="320"/>
    </row>
    <row r="25" spans="1:14" ht="304.2">
      <c r="A25" s="335">
        <v>22</v>
      </c>
      <c r="B25" s="320" t="s">
        <v>346</v>
      </c>
      <c r="C25" s="316" t="s">
        <v>484</v>
      </c>
      <c r="D25" s="317" t="s">
        <v>485</v>
      </c>
      <c r="E25" s="320" t="s">
        <v>4</v>
      </c>
      <c r="F25" s="320" t="s">
        <v>331</v>
      </c>
      <c r="G25" s="327" t="s">
        <v>486</v>
      </c>
      <c r="H25" s="320" t="s">
        <v>327</v>
      </c>
      <c r="I25" s="318" t="s">
        <v>487</v>
      </c>
      <c r="J25" s="320" t="s">
        <v>488</v>
      </c>
      <c r="K25" s="320" t="s">
        <v>419</v>
      </c>
      <c r="L25" s="320" t="s">
        <v>327</v>
      </c>
      <c r="M25" s="320" t="s">
        <v>489</v>
      </c>
      <c r="N25" s="320">
        <v>0</v>
      </c>
    </row>
    <row r="26" spans="1:14" ht="187.2">
      <c r="A26" s="335">
        <v>23</v>
      </c>
      <c r="B26" s="320" t="s">
        <v>346</v>
      </c>
      <c r="C26" s="316" t="s">
        <v>360</v>
      </c>
      <c r="D26" s="317" t="s">
        <v>490</v>
      </c>
      <c r="E26" s="320" t="s">
        <v>4</v>
      </c>
      <c r="F26" s="320" t="s">
        <v>183</v>
      </c>
      <c r="G26" s="327" t="s">
        <v>486</v>
      </c>
      <c r="H26" s="320" t="s">
        <v>327</v>
      </c>
      <c r="I26" s="318" t="s">
        <v>491</v>
      </c>
      <c r="J26" s="320" t="s">
        <v>492</v>
      </c>
      <c r="K26" s="320" t="s">
        <v>493</v>
      </c>
      <c r="L26" s="320" t="s">
        <v>493</v>
      </c>
      <c r="M26" s="320" t="s">
        <v>494</v>
      </c>
      <c r="N26" s="320">
        <v>0</v>
      </c>
    </row>
    <row r="27" spans="1:14" ht="140.4">
      <c r="A27" s="335">
        <v>24</v>
      </c>
      <c r="B27" s="320" t="s">
        <v>346</v>
      </c>
      <c r="C27" s="316" t="s">
        <v>495</v>
      </c>
      <c r="D27" s="317" t="s">
        <v>496</v>
      </c>
      <c r="E27" s="320" t="s">
        <v>6</v>
      </c>
      <c r="F27" s="320" t="s">
        <v>183</v>
      </c>
      <c r="G27" s="327" t="s">
        <v>497</v>
      </c>
      <c r="H27" s="320" t="s">
        <v>327</v>
      </c>
      <c r="I27" s="318" t="s">
        <v>498</v>
      </c>
      <c r="J27" s="320" t="s">
        <v>499</v>
      </c>
      <c r="K27" s="320" t="s">
        <v>500</v>
      </c>
      <c r="L27" s="320" t="s">
        <v>432</v>
      </c>
      <c r="M27" s="320" t="s">
        <v>501</v>
      </c>
      <c r="N27" s="320">
        <v>60000</v>
      </c>
    </row>
    <row r="28" spans="1:14" ht="93.6">
      <c r="A28" s="335">
        <v>25</v>
      </c>
      <c r="B28" s="320" t="s">
        <v>346</v>
      </c>
      <c r="C28" s="316" t="s">
        <v>502</v>
      </c>
      <c r="D28" s="317" t="s">
        <v>503</v>
      </c>
      <c r="E28" s="320" t="s">
        <v>5</v>
      </c>
      <c r="F28" s="320" t="s">
        <v>183</v>
      </c>
      <c r="G28" s="327" t="s">
        <v>477</v>
      </c>
      <c r="H28" s="320" t="s">
        <v>327</v>
      </c>
      <c r="I28" s="318" t="s">
        <v>504</v>
      </c>
      <c r="J28" s="320" t="s">
        <v>426</v>
      </c>
      <c r="K28" s="320"/>
      <c r="L28" s="320"/>
      <c r="M28" s="320" t="s">
        <v>505</v>
      </c>
      <c r="N28" s="320">
        <v>0</v>
      </c>
    </row>
    <row r="29" spans="1:14" ht="70.2">
      <c r="A29" s="335">
        <v>26</v>
      </c>
      <c r="B29" s="320" t="s">
        <v>326</v>
      </c>
      <c r="C29" s="316" t="s">
        <v>506</v>
      </c>
      <c r="D29" s="317" t="s">
        <v>507</v>
      </c>
      <c r="E29" s="320" t="s">
        <v>4</v>
      </c>
      <c r="F29" s="320" t="s">
        <v>332</v>
      </c>
      <c r="G29" s="327" t="s">
        <v>508</v>
      </c>
      <c r="H29" s="320" t="s">
        <v>327</v>
      </c>
      <c r="I29" s="318" t="s">
        <v>509</v>
      </c>
      <c r="J29" s="320" t="s">
        <v>415</v>
      </c>
      <c r="K29" s="320"/>
      <c r="L29" s="320"/>
      <c r="M29" s="320"/>
      <c r="N29" s="320"/>
    </row>
    <row r="30" spans="1:14" ht="70.2">
      <c r="A30" s="335">
        <v>27</v>
      </c>
      <c r="B30" s="320" t="s">
        <v>326</v>
      </c>
      <c r="C30" s="316" t="s">
        <v>510</v>
      </c>
      <c r="D30" s="317" t="s">
        <v>511</v>
      </c>
      <c r="E30" s="320" t="s">
        <v>6</v>
      </c>
      <c r="F30" s="320" t="s">
        <v>183</v>
      </c>
      <c r="G30" s="327" t="s">
        <v>512</v>
      </c>
      <c r="H30" s="320" t="s">
        <v>327</v>
      </c>
      <c r="I30" s="318" t="s">
        <v>513</v>
      </c>
      <c r="J30" s="320" t="s">
        <v>514</v>
      </c>
      <c r="K30" s="320" t="s">
        <v>515</v>
      </c>
      <c r="L30" s="320" t="s">
        <v>516</v>
      </c>
      <c r="M30" s="320" t="s">
        <v>517</v>
      </c>
      <c r="N30" s="320"/>
    </row>
    <row r="31" spans="1:14" ht="117">
      <c r="A31" s="335">
        <v>28</v>
      </c>
      <c r="B31" s="320" t="s">
        <v>333</v>
      </c>
      <c r="C31" s="316" t="s">
        <v>518</v>
      </c>
      <c r="D31" s="317" t="s">
        <v>519</v>
      </c>
      <c r="E31" s="320" t="s">
        <v>337</v>
      </c>
      <c r="F31" s="320" t="s">
        <v>183</v>
      </c>
      <c r="G31" s="327" t="s">
        <v>520</v>
      </c>
      <c r="H31" s="320" t="s">
        <v>327</v>
      </c>
      <c r="I31" s="318" t="s">
        <v>521</v>
      </c>
      <c r="J31" s="320" t="s">
        <v>522</v>
      </c>
      <c r="K31" s="320" t="s">
        <v>523</v>
      </c>
      <c r="L31" s="320" t="s">
        <v>524</v>
      </c>
      <c r="M31" s="320" t="s">
        <v>525</v>
      </c>
      <c r="N31" s="320">
        <v>30000</v>
      </c>
    </row>
    <row r="32" spans="1:14" ht="210.6">
      <c r="A32" s="335">
        <v>29</v>
      </c>
      <c r="B32" s="320" t="s">
        <v>333</v>
      </c>
      <c r="C32" s="316" t="s">
        <v>339</v>
      </c>
      <c r="D32" s="317" t="s">
        <v>526</v>
      </c>
      <c r="E32" s="320" t="s">
        <v>4</v>
      </c>
      <c r="F32" s="320" t="s">
        <v>183</v>
      </c>
      <c r="G32" s="327" t="s">
        <v>527</v>
      </c>
      <c r="H32" s="320" t="s">
        <v>327</v>
      </c>
      <c r="I32" s="318" t="s">
        <v>528</v>
      </c>
      <c r="J32" s="320" t="s">
        <v>529</v>
      </c>
      <c r="K32" s="320" t="s">
        <v>530</v>
      </c>
      <c r="L32" s="320" t="s">
        <v>530</v>
      </c>
      <c r="M32" s="320" t="s">
        <v>530</v>
      </c>
      <c r="N32" s="320" t="s">
        <v>530</v>
      </c>
    </row>
    <row r="33" spans="1:14" ht="140.4">
      <c r="A33" s="335">
        <v>30</v>
      </c>
      <c r="B33" s="320" t="s">
        <v>333</v>
      </c>
      <c r="C33" s="316" t="s">
        <v>531</v>
      </c>
      <c r="D33" s="317" t="s">
        <v>532</v>
      </c>
      <c r="E33" s="320" t="s">
        <v>4</v>
      </c>
      <c r="F33" s="320" t="s">
        <v>183</v>
      </c>
      <c r="G33" s="327" t="s">
        <v>533</v>
      </c>
      <c r="H33" s="320" t="s">
        <v>327</v>
      </c>
      <c r="I33" s="318" t="s">
        <v>534</v>
      </c>
      <c r="J33" s="320" t="s">
        <v>529</v>
      </c>
      <c r="K33" s="320" t="s">
        <v>529</v>
      </c>
      <c r="L33" s="320" t="s">
        <v>529</v>
      </c>
      <c r="M33" s="320" t="s">
        <v>535</v>
      </c>
      <c r="N33" s="320" t="s">
        <v>536</v>
      </c>
    </row>
    <row r="34" spans="1:14" ht="117">
      <c r="A34" s="335">
        <v>31</v>
      </c>
      <c r="B34" s="320" t="s">
        <v>333</v>
      </c>
      <c r="C34" s="316" t="s">
        <v>537</v>
      </c>
      <c r="D34" s="317" t="s">
        <v>538</v>
      </c>
      <c r="E34" s="320" t="s">
        <v>5</v>
      </c>
      <c r="F34" s="320" t="s">
        <v>183</v>
      </c>
      <c r="G34" s="327" t="s">
        <v>482</v>
      </c>
      <c r="H34" s="320" t="s">
        <v>327</v>
      </c>
      <c r="I34" s="318" t="s">
        <v>539</v>
      </c>
      <c r="J34" s="320" t="s">
        <v>529</v>
      </c>
      <c r="K34" s="320" t="s">
        <v>529</v>
      </c>
      <c r="L34" s="320" t="s">
        <v>529</v>
      </c>
      <c r="M34" s="320" t="s">
        <v>535</v>
      </c>
      <c r="N34" s="320" t="s">
        <v>540</v>
      </c>
    </row>
    <row r="35" spans="1:14" ht="187.2">
      <c r="A35" s="335">
        <v>32</v>
      </c>
      <c r="B35" s="328" t="s">
        <v>356</v>
      </c>
      <c r="C35" s="328" t="s">
        <v>541</v>
      </c>
      <c r="D35" s="328" t="s">
        <v>542</v>
      </c>
      <c r="E35" s="328" t="s">
        <v>6</v>
      </c>
      <c r="F35" s="328" t="s">
        <v>183</v>
      </c>
      <c r="G35" s="328" t="s">
        <v>543</v>
      </c>
      <c r="H35" s="328" t="s">
        <v>341</v>
      </c>
      <c r="I35" s="328" t="s">
        <v>544</v>
      </c>
      <c r="J35" s="320" t="s">
        <v>545</v>
      </c>
      <c r="K35" s="320" t="s">
        <v>546</v>
      </c>
      <c r="L35" s="320" t="s">
        <v>344</v>
      </c>
      <c r="M35" s="320" t="s">
        <v>547</v>
      </c>
      <c r="N35" s="320"/>
    </row>
    <row r="36" spans="1:14" ht="140.4">
      <c r="A36" s="335">
        <v>33</v>
      </c>
      <c r="B36" s="328" t="s">
        <v>356</v>
      </c>
      <c r="C36" s="328" t="s">
        <v>548</v>
      </c>
      <c r="D36" s="328" t="s">
        <v>549</v>
      </c>
      <c r="E36" s="328" t="s">
        <v>6</v>
      </c>
      <c r="F36" s="328" t="s">
        <v>183</v>
      </c>
      <c r="G36" s="328" t="s">
        <v>550</v>
      </c>
      <c r="H36" s="328" t="s">
        <v>341</v>
      </c>
      <c r="I36" s="328" t="s">
        <v>551</v>
      </c>
      <c r="J36" s="320" t="s">
        <v>363</v>
      </c>
      <c r="K36" s="320"/>
      <c r="L36" s="320"/>
      <c r="M36" s="320" t="s">
        <v>552</v>
      </c>
      <c r="N36" s="320">
        <v>15000</v>
      </c>
    </row>
    <row r="37" spans="1:14" ht="187.2">
      <c r="A37" s="335">
        <v>34</v>
      </c>
      <c r="B37" s="328" t="s">
        <v>333</v>
      </c>
      <c r="C37" s="328" t="s">
        <v>553</v>
      </c>
      <c r="D37" s="328" t="s">
        <v>554</v>
      </c>
      <c r="E37" s="328" t="s">
        <v>334</v>
      </c>
      <c r="F37" s="328" t="s">
        <v>183</v>
      </c>
      <c r="G37" s="328" t="s">
        <v>555</v>
      </c>
      <c r="H37" s="328" t="s">
        <v>327</v>
      </c>
      <c r="I37" s="328" t="s">
        <v>556</v>
      </c>
      <c r="J37" s="320" t="s">
        <v>557</v>
      </c>
      <c r="K37" s="320" t="s">
        <v>558</v>
      </c>
      <c r="L37" s="320" t="s">
        <v>451</v>
      </c>
      <c r="M37" s="320"/>
      <c r="N37" s="320">
        <v>30000</v>
      </c>
    </row>
    <row r="38" spans="1:14" ht="210.6">
      <c r="A38" s="335">
        <v>35</v>
      </c>
      <c r="B38" s="328" t="s">
        <v>333</v>
      </c>
      <c r="C38" s="328" t="s">
        <v>559</v>
      </c>
      <c r="D38" s="328" t="s">
        <v>560</v>
      </c>
      <c r="E38" s="328" t="s">
        <v>561</v>
      </c>
      <c r="F38" s="328" t="s">
        <v>183</v>
      </c>
      <c r="G38" s="328" t="s">
        <v>550</v>
      </c>
      <c r="H38" s="328" t="s">
        <v>562</v>
      </c>
      <c r="I38" s="328" t="s">
        <v>563</v>
      </c>
      <c r="J38" s="320" t="s">
        <v>564</v>
      </c>
      <c r="K38" s="320" t="s">
        <v>565</v>
      </c>
      <c r="L38" s="320" t="s">
        <v>344</v>
      </c>
      <c r="M38" s="320" t="s">
        <v>535</v>
      </c>
      <c r="N38" s="320">
        <v>50000</v>
      </c>
    </row>
    <row r="39" spans="1:14" ht="93.6">
      <c r="A39" s="335">
        <v>36</v>
      </c>
      <c r="B39" s="328" t="s">
        <v>333</v>
      </c>
      <c r="C39" s="328" t="s">
        <v>566</v>
      </c>
      <c r="D39" s="328" t="s">
        <v>567</v>
      </c>
      <c r="E39" s="328" t="s">
        <v>337</v>
      </c>
      <c r="F39" s="328" t="s">
        <v>183</v>
      </c>
      <c r="G39" s="328" t="s">
        <v>550</v>
      </c>
      <c r="H39" s="328" t="s">
        <v>562</v>
      </c>
      <c r="I39" s="328" t="s">
        <v>568</v>
      </c>
      <c r="J39" s="320" t="s">
        <v>564</v>
      </c>
      <c r="K39" s="320" t="s">
        <v>565</v>
      </c>
      <c r="L39" s="320" t="s">
        <v>569</v>
      </c>
      <c r="M39" s="320" t="s">
        <v>570</v>
      </c>
      <c r="N39" s="320" t="s">
        <v>571</v>
      </c>
    </row>
    <row r="40" spans="1:14" ht="210.6">
      <c r="A40" s="335">
        <v>37</v>
      </c>
      <c r="B40" s="328" t="s">
        <v>333</v>
      </c>
      <c r="C40" s="328" t="s">
        <v>572</v>
      </c>
      <c r="D40" s="328" t="s">
        <v>573</v>
      </c>
      <c r="E40" s="328" t="s">
        <v>337</v>
      </c>
      <c r="F40" s="328" t="s">
        <v>183</v>
      </c>
      <c r="G40" s="328" t="s">
        <v>550</v>
      </c>
      <c r="H40" s="328" t="s">
        <v>562</v>
      </c>
      <c r="I40" s="328" t="s">
        <v>574</v>
      </c>
      <c r="J40" s="320" t="s">
        <v>564</v>
      </c>
      <c r="K40" s="320" t="s">
        <v>565</v>
      </c>
      <c r="L40" s="320" t="s">
        <v>569</v>
      </c>
      <c r="M40" s="320" t="s">
        <v>570</v>
      </c>
      <c r="N40" s="320" t="s">
        <v>571</v>
      </c>
    </row>
    <row r="41" spans="1:14" ht="187.2">
      <c r="A41" s="335">
        <v>38</v>
      </c>
      <c r="B41" s="328" t="s">
        <v>333</v>
      </c>
      <c r="C41" s="328" t="s">
        <v>575</v>
      </c>
      <c r="D41" s="328" t="s">
        <v>576</v>
      </c>
      <c r="E41" s="328" t="s">
        <v>337</v>
      </c>
      <c r="F41" s="328" t="s">
        <v>183</v>
      </c>
      <c r="G41" s="329" t="s">
        <v>543</v>
      </c>
      <c r="H41" s="328" t="s">
        <v>327</v>
      </c>
      <c r="I41" s="328" t="s">
        <v>577</v>
      </c>
      <c r="J41" s="320" t="s">
        <v>578</v>
      </c>
      <c r="K41" s="320" t="s">
        <v>579</v>
      </c>
      <c r="L41" s="320" t="s">
        <v>580</v>
      </c>
      <c r="M41" s="320" t="s">
        <v>581</v>
      </c>
      <c r="N41" s="320">
        <v>30000</v>
      </c>
    </row>
    <row r="42" spans="1:14" ht="163.80000000000001">
      <c r="A42" s="335">
        <v>39</v>
      </c>
      <c r="B42" s="328" t="s">
        <v>333</v>
      </c>
      <c r="C42" s="328" t="s">
        <v>582</v>
      </c>
      <c r="D42" s="328" t="s">
        <v>583</v>
      </c>
      <c r="E42" s="328" t="s">
        <v>584</v>
      </c>
      <c r="F42" s="328" t="s">
        <v>183</v>
      </c>
      <c r="G42" s="328" t="s">
        <v>585</v>
      </c>
      <c r="H42" s="328" t="s">
        <v>327</v>
      </c>
      <c r="I42" s="328" t="s">
        <v>586</v>
      </c>
      <c r="J42" s="320" t="s">
        <v>557</v>
      </c>
      <c r="K42" s="320" t="s">
        <v>558</v>
      </c>
      <c r="L42" s="320" t="s">
        <v>451</v>
      </c>
      <c r="M42" s="320" t="s">
        <v>587</v>
      </c>
      <c r="N42" s="320">
        <v>30000</v>
      </c>
    </row>
    <row r="43" spans="1:14" ht="163.80000000000001">
      <c r="A43" s="335">
        <v>40</v>
      </c>
      <c r="B43" s="328" t="s">
        <v>333</v>
      </c>
      <c r="C43" s="328" t="s">
        <v>588</v>
      </c>
      <c r="D43" s="328" t="s">
        <v>589</v>
      </c>
      <c r="E43" s="328" t="s">
        <v>584</v>
      </c>
      <c r="F43" s="328" t="s">
        <v>183</v>
      </c>
      <c r="G43" s="328" t="s">
        <v>590</v>
      </c>
      <c r="H43" s="328" t="s">
        <v>562</v>
      </c>
      <c r="I43" s="328" t="s">
        <v>591</v>
      </c>
      <c r="J43" s="320" t="s">
        <v>564</v>
      </c>
      <c r="K43" s="320" t="s">
        <v>565</v>
      </c>
      <c r="L43" s="320" t="s">
        <v>565</v>
      </c>
      <c r="M43" s="320" t="s">
        <v>570</v>
      </c>
      <c r="N43" s="320" t="s">
        <v>592</v>
      </c>
    </row>
    <row r="44" spans="1:14" ht="93.6">
      <c r="A44" s="335">
        <v>41</v>
      </c>
      <c r="B44" s="328" t="s">
        <v>333</v>
      </c>
      <c r="C44" s="328" t="s">
        <v>593</v>
      </c>
      <c r="D44" s="328" t="s">
        <v>594</v>
      </c>
      <c r="E44" s="328" t="s">
        <v>334</v>
      </c>
      <c r="F44" s="328" t="s">
        <v>183</v>
      </c>
      <c r="G44" s="329" t="s">
        <v>595</v>
      </c>
      <c r="H44" s="328" t="s">
        <v>327</v>
      </c>
      <c r="I44" s="328" t="s">
        <v>596</v>
      </c>
      <c r="J44" s="320" t="s">
        <v>597</v>
      </c>
      <c r="K44" s="320" t="s">
        <v>597</v>
      </c>
      <c r="L44" s="320" t="s">
        <v>598</v>
      </c>
      <c r="M44" s="320" t="s">
        <v>599</v>
      </c>
      <c r="N44" s="320">
        <v>30000</v>
      </c>
    </row>
    <row r="45" spans="1:14" ht="140.4">
      <c r="A45" s="335">
        <v>42</v>
      </c>
      <c r="B45" s="328" t="s">
        <v>346</v>
      </c>
      <c r="C45" s="328" t="s">
        <v>600</v>
      </c>
      <c r="D45" s="328" t="s">
        <v>601</v>
      </c>
      <c r="E45" s="328" t="s">
        <v>4</v>
      </c>
      <c r="F45" s="328" t="s">
        <v>183</v>
      </c>
      <c r="G45" s="329" t="s">
        <v>602</v>
      </c>
      <c r="H45" s="328" t="s">
        <v>327</v>
      </c>
      <c r="I45" s="328" t="s">
        <v>603</v>
      </c>
      <c r="J45" s="320" t="s">
        <v>426</v>
      </c>
      <c r="K45" s="320"/>
      <c r="L45" s="320"/>
      <c r="M45" s="320" t="s">
        <v>604</v>
      </c>
      <c r="N45" s="320">
        <v>0</v>
      </c>
    </row>
    <row r="46" spans="1:14" ht="140.4">
      <c r="A46" s="335">
        <v>43</v>
      </c>
      <c r="B46" s="328" t="s">
        <v>346</v>
      </c>
      <c r="C46" s="328" t="s">
        <v>605</v>
      </c>
      <c r="D46" s="328" t="s">
        <v>606</v>
      </c>
      <c r="E46" s="328" t="s">
        <v>5</v>
      </c>
      <c r="F46" s="320" t="s">
        <v>331</v>
      </c>
      <c r="G46" s="329" t="s">
        <v>607</v>
      </c>
      <c r="H46" s="328"/>
      <c r="I46" s="328" t="s">
        <v>608</v>
      </c>
      <c r="J46" s="320" t="s">
        <v>426</v>
      </c>
      <c r="K46" s="320"/>
      <c r="L46" s="320"/>
      <c r="M46" s="320" t="s">
        <v>609</v>
      </c>
      <c r="N46" s="320">
        <v>0</v>
      </c>
    </row>
    <row r="47" spans="1:14" ht="409.6">
      <c r="A47" s="335">
        <v>44</v>
      </c>
      <c r="B47" s="328" t="s">
        <v>346</v>
      </c>
      <c r="C47" s="328" t="s">
        <v>610</v>
      </c>
      <c r="D47" s="328" t="s">
        <v>611</v>
      </c>
      <c r="E47" s="328" t="s">
        <v>4</v>
      </c>
      <c r="F47" s="320" t="s">
        <v>331</v>
      </c>
      <c r="G47" s="329" t="s">
        <v>612</v>
      </c>
      <c r="H47" s="328" t="s">
        <v>613</v>
      </c>
      <c r="I47" s="328" t="s">
        <v>614</v>
      </c>
      <c r="J47" s="320" t="s">
        <v>426</v>
      </c>
      <c r="K47" s="320"/>
      <c r="L47" s="320"/>
      <c r="M47" s="320" t="s">
        <v>615</v>
      </c>
      <c r="N47" s="320">
        <v>0</v>
      </c>
    </row>
    <row r="48" spans="1:14" ht="210.6">
      <c r="A48" s="335">
        <v>45</v>
      </c>
      <c r="B48" s="328" t="s">
        <v>346</v>
      </c>
      <c r="C48" s="328" t="s">
        <v>616</v>
      </c>
      <c r="D48" s="328" t="s">
        <v>617</v>
      </c>
      <c r="E48" s="328" t="s">
        <v>4</v>
      </c>
      <c r="F48" s="328" t="s">
        <v>183</v>
      </c>
      <c r="G48" s="329" t="s">
        <v>618</v>
      </c>
      <c r="H48" s="328" t="s">
        <v>327</v>
      </c>
      <c r="I48" s="328" t="s">
        <v>619</v>
      </c>
      <c r="J48" s="320" t="s">
        <v>620</v>
      </c>
      <c r="K48" s="320" t="s">
        <v>620</v>
      </c>
      <c r="L48" s="320"/>
      <c r="M48" s="320" t="s">
        <v>621</v>
      </c>
      <c r="N48" s="320">
        <v>0</v>
      </c>
    </row>
    <row r="49" spans="1:14" ht="140.4">
      <c r="A49" s="335">
        <v>46</v>
      </c>
      <c r="B49" s="328" t="s">
        <v>346</v>
      </c>
      <c r="C49" s="328" t="s">
        <v>622</v>
      </c>
      <c r="D49" s="328" t="s">
        <v>623</v>
      </c>
      <c r="E49" s="328" t="s">
        <v>6</v>
      </c>
      <c r="F49" s="328" t="s">
        <v>183</v>
      </c>
      <c r="G49" s="329" t="s">
        <v>550</v>
      </c>
      <c r="H49" s="328" t="s">
        <v>327</v>
      </c>
      <c r="I49" s="328" t="s">
        <v>624</v>
      </c>
      <c r="J49" s="320" t="s">
        <v>625</v>
      </c>
      <c r="K49" s="320" t="s">
        <v>626</v>
      </c>
      <c r="L49" s="320" t="s">
        <v>451</v>
      </c>
      <c r="M49" s="320" t="s">
        <v>627</v>
      </c>
      <c r="N49" s="320">
        <v>25000</v>
      </c>
    </row>
    <row r="50" spans="1:14" ht="93.6">
      <c r="A50" s="335">
        <v>47</v>
      </c>
      <c r="B50" s="328" t="s">
        <v>346</v>
      </c>
      <c r="C50" s="328" t="s">
        <v>628</v>
      </c>
      <c r="D50" s="328" t="s">
        <v>629</v>
      </c>
      <c r="E50" s="328" t="s">
        <v>4</v>
      </c>
      <c r="F50" s="328" t="s">
        <v>183</v>
      </c>
      <c r="G50" s="329" t="s">
        <v>630</v>
      </c>
      <c r="H50" s="328" t="s">
        <v>327</v>
      </c>
      <c r="I50" s="328" t="s">
        <v>631</v>
      </c>
      <c r="J50" s="320" t="s">
        <v>426</v>
      </c>
      <c r="K50" s="320"/>
      <c r="L50" s="320"/>
      <c r="M50" s="320" t="s">
        <v>632</v>
      </c>
      <c r="N50" s="320">
        <v>0</v>
      </c>
    </row>
    <row r="51" spans="1:14" ht="117">
      <c r="A51" s="335">
        <v>48</v>
      </c>
      <c r="B51" s="328" t="s">
        <v>346</v>
      </c>
      <c r="C51" s="328" t="s">
        <v>633</v>
      </c>
      <c r="D51" s="328" t="s">
        <v>634</v>
      </c>
      <c r="E51" s="328" t="s">
        <v>4</v>
      </c>
      <c r="F51" s="328" t="s">
        <v>183</v>
      </c>
      <c r="G51" s="329" t="s">
        <v>635</v>
      </c>
      <c r="H51" s="328" t="s">
        <v>327</v>
      </c>
      <c r="I51" s="328" t="s">
        <v>636</v>
      </c>
      <c r="J51" s="320" t="s">
        <v>426</v>
      </c>
      <c r="K51" s="320"/>
      <c r="L51" s="320"/>
      <c r="M51" s="320" t="s">
        <v>632</v>
      </c>
      <c r="N51" s="320">
        <v>0</v>
      </c>
    </row>
    <row r="52" spans="1:14" ht="70.2">
      <c r="A52" s="335">
        <v>49</v>
      </c>
      <c r="B52" s="328" t="s">
        <v>346</v>
      </c>
      <c r="C52" s="328" t="s">
        <v>637</v>
      </c>
      <c r="D52" s="328" t="s">
        <v>638</v>
      </c>
      <c r="E52" s="328" t="s">
        <v>6</v>
      </c>
      <c r="F52" s="328" t="s">
        <v>183</v>
      </c>
      <c r="G52" s="329" t="s">
        <v>639</v>
      </c>
      <c r="H52" s="328" t="s">
        <v>327</v>
      </c>
      <c r="I52" s="328" t="s">
        <v>640</v>
      </c>
      <c r="J52" s="320" t="s">
        <v>641</v>
      </c>
      <c r="K52" s="320" t="s">
        <v>642</v>
      </c>
      <c r="L52" s="320" t="s">
        <v>451</v>
      </c>
      <c r="M52" s="320" t="s">
        <v>642</v>
      </c>
      <c r="N52" s="320">
        <v>30000</v>
      </c>
    </row>
    <row r="53" spans="1:14" ht="117">
      <c r="A53" s="335">
        <v>50</v>
      </c>
      <c r="B53" s="328" t="s">
        <v>346</v>
      </c>
      <c r="C53" s="328" t="s">
        <v>359</v>
      </c>
      <c r="D53" s="328" t="s">
        <v>643</v>
      </c>
      <c r="E53" s="328" t="s">
        <v>4</v>
      </c>
      <c r="F53" s="328" t="s">
        <v>183</v>
      </c>
      <c r="G53" s="329" t="s">
        <v>644</v>
      </c>
      <c r="H53" s="328" t="s">
        <v>327</v>
      </c>
      <c r="I53" s="328" t="s">
        <v>645</v>
      </c>
      <c r="J53" s="320" t="s">
        <v>426</v>
      </c>
      <c r="K53" s="320"/>
      <c r="L53" s="320"/>
      <c r="M53" s="320" t="s">
        <v>646</v>
      </c>
      <c r="N53" s="320">
        <v>0</v>
      </c>
    </row>
    <row r="54" spans="1:14" ht="140.4">
      <c r="A54" s="335">
        <v>51</v>
      </c>
      <c r="B54" s="328" t="s">
        <v>326</v>
      </c>
      <c r="C54" s="328" t="s">
        <v>647</v>
      </c>
      <c r="D54" s="328" t="s">
        <v>648</v>
      </c>
      <c r="E54" s="328" t="s">
        <v>6</v>
      </c>
      <c r="F54" s="328" t="s">
        <v>183</v>
      </c>
      <c r="G54" s="329" t="s">
        <v>649</v>
      </c>
      <c r="H54" s="328" t="s">
        <v>327</v>
      </c>
      <c r="I54" s="328" t="s">
        <v>650</v>
      </c>
      <c r="J54" s="320" t="s">
        <v>651</v>
      </c>
      <c r="K54" s="320" t="s">
        <v>652</v>
      </c>
      <c r="L54" s="320" t="s">
        <v>516</v>
      </c>
      <c r="M54" s="320" t="s">
        <v>653</v>
      </c>
      <c r="N54" s="320"/>
    </row>
    <row r="55" spans="1:14" ht="93.6">
      <c r="A55" s="335">
        <v>52</v>
      </c>
      <c r="B55" s="328" t="s">
        <v>326</v>
      </c>
      <c r="C55" s="328" t="s">
        <v>654</v>
      </c>
      <c r="D55" s="328" t="s">
        <v>655</v>
      </c>
      <c r="E55" s="328" t="s">
        <v>4</v>
      </c>
      <c r="F55" s="328" t="s">
        <v>332</v>
      </c>
      <c r="G55" s="329" t="s">
        <v>656</v>
      </c>
      <c r="H55" s="328" t="s">
        <v>327</v>
      </c>
      <c r="I55" s="328" t="s">
        <v>657</v>
      </c>
      <c r="J55" s="320" t="s">
        <v>415</v>
      </c>
      <c r="K55" s="320"/>
      <c r="L55" s="320"/>
      <c r="M55" s="320"/>
      <c r="N55" s="320"/>
    </row>
    <row r="56" spans="1:14" ht="93.6">
      <c r="A56" s="335">
        <v>53</v>
      </c>
      <c r="B56" s="328" t="s">
        <v>326</v>
      </c>
      <c r="C56" s="328" t="s">
        <v>330</v>
      </c>
      <c r="D56" s="328" t="s">
        <v>658</v>
      </c>
      <c r="E56" s="328" t="s">
        <v>6</v>
      </c>
      <c r="F56" s="328" t="s">
        <v>659</v>
      </c>
      <c r="G56" s="329" t="s">
        <v>660</v>
      </c>
      <c r="H56" s="328" t="s">
        <v>327</v>
      </c>
      <c r="I56" s="328" t="s">
        <v>661</v>
      </c>
      <c r="J56" s="320" t="s">
        <v>662</v>
      </c>
      <c r="K56" s="320" t="s">
        <v>663</v>
      </c>
      <c r="L56" s="320" t="s">
        <v>516</v>
      </c>
      <c r="M56" s="320" t="s">
        <v>664</v>
      </c>
      <c r="N56" s="320"/>
    </row>
    <row r="57" spans="1:14" ht="93.6">
      <c r="A57" s="335">
        <v>54</v>
      </c>
      <c r="B57" s="328" t="s">
        <v>326</v>
      </c>
      <c r="C57" s="328" t="s">
        <v>330</v>
      </c>
      <c r="D57" s="328" t="s">
        <v>658</v>
      </c>
      <c r="E57" s="328" t="s">
        <v>6</v>
      </c>
      <c r="F57" s="328" t="s">
        <v>659</v>
      </c>
      <c r="G57" s="329" t="s">
        <v>665</v>
      </c>
      <c r="H57" s="328" t="s">
        <v>327</v>
      </c>
      <c r="I57" s="328" t="s">
        <v>666</v>
      </c>
      <c r="J57" s="320" t="s">
        <v>651</v>
      </c>
      <c r="K57" s="320" t="s">
        <v>652</v>
      </c>
      <c r="L57" s="320" t="s">
        <v>516</v>
      </c>
      <c r="M57" s="320" t="s">
        <v>653</v>
      </c>
      <c r="N57" s="320"/>
    </row>
    <row r="58" spans="1:14" ht="140.4">
      <c r="A58" s="335">
        <v>55</v>
      </c>
      <c r="B58" s="328" t="s">
        <v>326</v>
      </c>
      <c r="C58" s="328" t="s">
        <v>667</v>
      </c>
      <c r="D58" s="328" t="s">
        <v>668</v>
      </c>
      <c r="E58" s="328" t="s">
        <v>5</v>
      </c>
      <c r="F58" s="328" t="s">
        <v>669</v>
      </c>
      <c r="G58" s="329" t="s">
        <v>670</v>
      </c>
      <c r="H58" s="328" t="s">
        <v>327</v>
      </c>
      <c r="I58" s="328" t="s">
        <v>671</v>
      </c>
      <c r="J58" s="320" t="s">
        <v>415</v>
      </c>
      <c r="K58" s="320"/>
      <c r="L58" s="320"/>
      <c r="M58" s="320"/>
      <c r="N58" s="320"/>
    </row>
    <row r="59" spans="1:14" ht="70.2">
      <c r="A59" s="335">
        <v>56</v>
      </c>
      <c r="B59" s="328" t="s">
        <v>326</v>
      </c>
      <c r="C59" s="328" t="s">
        <v>672</v>
      </c>
      <c r="D59" s="328" t="s">
        <v>673</v>
      </c>
      <c r="E59" s="328" t="s">
        <v>6</v>
      </c>
      <c r="F59" s="328" t="s">
        <v>183</v>
      </c>
      <c r="G59" s="329" t="s">
        <v>674</v>
      </c>
      <c r="H59" s="328" t="s">
        <v>327</v>
      </c>
      <c r="I59" s="328" t="s">
        <v>675</v>
      </c>
      <c r="J59" s="320" t="s">
        <v>514</v>
      </c>
      <c r="K59" s="320" t="s">
        <v>515</v>
      </c>
      <c r="L59" s="320" t="s">
        <v>516</v>
      </c>
      <c r="M59" s="320" t="s">
        <v>517</v>
      </c>
      <c r="N59" s="320">
        <v>30000</v>
      </c>
    </row>
    <row r="60" spans="1:14" ht="187.2">
      <c r="A60" s="335">
        <v>57</v>
      </c>
      <c r="B60" s="328" t="s">
        <v>356</v>
      </c>
      <c r="C60" s="328" t="s">
        <v>676</v>
      </c>
      <c r="D60" s="328" t="s">
        <v>677</v>
      </c>
      <c r="E60" s="328" t="s">
        <v>4</v>
      </c>
      <c r="F60" s="328" t="s">
        <v>183</v>
      </c>
      <c r="G60" s="328" t="s">
        <v>678</v>
      </c>
      <c r="H60" s="328" t="s">
        <v>341</v>
      </c>
      <c r="I60" s="328" t="s">
        <v>679</v>
      </c>
      <c r="J60" s="320" t="s">
        <v>363</v>
      </c>
      <c r="K60" s="320"/>
      <c r="L60" s="320"/>
      <c r="M60" s="320" t="s">
        <v>479</v>
      </c>
      <c r="N60" s="320"/>
    </row>
    <row r="61" spans="1:14" ht="234">
      <c r="A61" s="335">
        <v>58</v>
      </c>
      <c r="B61" s="328" t="s">
        <v>356</v>
      </c>
      <c r="C61" s="328" t="s">
        <v>680</v>
      </c>
      <c r="D61" s="328" t="s">
        <v>681</v>
      </c>
      <c r="E61" s="328" t="s">
        <v>6</v>
      </c>
      <c r="F61" s="328" t="s">
        <v>183</v>
      </c>
      <c r="G61" s="328" t="s">
        <v>682</v>
      </c>
      <c r="H61" s="328" t="s">
        <v>341</v>
      </c>
      <c r="I61" s="328" t="s">
        <v>683</v>
      </c>
      <c r="J61" s="320" t="s">
        <v>684</v>
      </c>
      <c r="K61" s="320" t="s">
        <v>685</v>
      </c>
      <c r="L61" s="320" t="s">
        <v>344</v>
      </c>
      <c r="M61" s="320" t="s">
        <v>686</v>
      </c>
      <c r="N61" s="320">
        <v>30000</v>
      </c>
    </row>
    <row r="62" spans="1:14" ht="140.4">
      <c r="A62" s="335">
        <v>59</v>
      </c>
      <c r="B62" s="328" t="s">
        <v>356</v>
      </c>
      <c r="C62" s="328" t="s">
        <v>687</v>
      </c>
      <c r="D62" s="328" t="s">
        <v>688</v>
      </c>
      <c r="E62" s="328" t="s">
        <v>6</v>
      </c>
      <c r="F62" s="328" t="s">
        <v>183</v>
      </c>
      <c r="G62" s="328" t="s">
        <v>689</v>
      </c>
      <c r="H62" s="328" t="s">
        <v>341</v>
      </c>
      <c r="I62" s="328" t="s">
        <v>690</v>
      </c>
      <c r="J62" s="320" t="s">
        <v>691</v>
      </c>
      <c r="K62" s="320" t="s">
        <v>692</v>
      </c>
      <c r="L62" s="320" t="s">
        <v>344</v>
      </c>
      <c r="M62" s="320" t="s">
        <v>693</v>
      </c>
      <c r="N62" s="320"/>
    </row>
    <row r="63" spans="1:14" ht="140.4">
      <c r="A63" s="335">
        <v>60</v>
      </c>
      <c r="B63" s="328" t="s">
        <v>356</v>
      </c>
      <c r="C63" s="328" t="s">
        <v>694</v>
      </c>
      <c r="D63" s="328" t="s">
        <v>695</v>
      </c>
      <c r="E63" s="328" t="s">
        <v>4</v>
      </c>
      <c r="F63" s="328" t="s">
        <v>183</v>
      </c>
      <c r="G63" s="328" t="s">
        <v>696</v>
      </c>
      <c r="H63" s="328" t="s">
        <v>341</v>
      </c>
      <c r="I63" s="328" t="s">
        <v>697</v>
      </c>
      <c r="J63" s="320" t="s">
        <v>363</v>
      </c>
      <c r="K63" s="320"/>
      <c r="L63" s="320"/>
      <c r="M63" s="320" t="s">
        <v>397</v>
      </c>
      <c r="N63" s="320"/>
    </row>
    <row r="64" spans="1:14" ht="187.2">
      <c r="A64" s="335">
        <v>61</v>
      </c>
      <c r="B64" s="328" t="s">
        <v>356</v>
      </c>
      <c r="C64" s="328" t="s">
        <v>698</v>
      </c>
      <c r="D64" s="328" t="s">
        <v>699</v>
      </c>
      <c r="E64" s="328" t="s">
        <v>6</v>
      </c>
      <c r="F64" s="328" t="s">
        <v>183</v>
      </c>
      <c r="G64" s="328" t="s">
        <v>700</v>
      </c>
      <c r="H64" s="328" t="s">
        <v>341</v>
      </c>
      <c r="I64" s="328" t="s">
        <v>701</v>
      </c>
      <c r="J64" s="320" t="s">
        <v>702</v>
      </c>
      <c r="K64" s="320" t="s">
        <v>703</v>
      </c>
      <c r="L64" s="320" t="s">
        <v>344</v>
      </c>
      <c r="M64" s="320" t="s">
        <v>704</v>
      </c>
      <c r="N64" s="320">
        <v>30000</v>
      </c>
    </row>
    <row r="65" spans="1:14" ht="117">
      <c r="A65" s="335">
        <v>62</v>
      </c>
      <c r="B65" s="328" t="s">
        <v>356</v>
      </c>
      <c r="C65" s="328" t="s">
        <v>705</v>
      </c>
      <c r="D65" s="328" t="s">
        <v>706</v>
      </c>
      <c r="E65" s="328" t="s">
        <v>4</v>
      </c>
      <c r="F65" s="328" t="s">
        <v>183</v>
      </c>
      <c r="G65" s="328" t="s">
        <v>707</v>
      </c>
      <c r="H65" s="328" t="s">
        <v>341</v>
      </c>
      <c r="I65" s="328" t="s">
        <v>708</v>
      </c>
      <c r="J65" s="320" t="s">
        <v>363</v>
      </c>
      <c r="K65" s="320"/>
      <c r="L65" s="320"/>
      <c r="M65" s="320" t="s">
        <v>709</v>
      </c>
      <c r="N65" s="320">
        <v>50000</v>
      </c>
    </row>
    <row r="66" spans="1:14" ht="234">
      <c r="A66" s="335">
        <v>63</v>
      </c>
      <c r="B66" s="328" t="s">
        <v>356</v>
      </c>
      <c r="C66" s="328" t="s">
        <v>710</v>
      </c>
      <c r="D66" s="328" t="s">
        <v>711</v>
      </c>
      <c r="E66" s="328" t="s">
        <v>4</v>
      </c>
      <c r="F66" s="328" t="s">
        <v>183</v>
      </c>
      <c r="G66" s="328" t="s">
        <v>712</v>
      </c>
      <c r="H66" s="328" t="s">
        <v>341</v>
      </c>
      <c r="I66" s="328" t="s">
        <v>713</v>
      </c>
      <c r="J66" s="320" t="s">
        <v>363</v>
      </c>
      <c r="K66" s="320"/>
      <c r="L66" s="320"/>
      <c r="M66" s="320" t="s">
        <v>714</v>
      </c>
      <c r="N66" s="320"/>
    </row>
    <row r="67" spans="1:14" ht="187.2">
      <c r="A67" s="335">
        <v>64</v>
      </c>
      <c r="B67" s="328" t="s">
        <v>356</v>
      </c>
      <c r="C67" s="328" t="s">
        <v>345</v>
      </c>
      <c r="D67" s="328" t="s">
        <v>715</v>
      </c>
      <c r="E67" s="328" t="s">
        <v>6</v>
      </c>
      <c r="F67" s="328" t="s">
        <v>183</v>
      </c>
      <c r="G67" s="328" t="s">
        <v>716</v>
      </c>
      <c r="H67" s="328" t="s">
        <v>341</v>
      </c>
      <c r="I67" s="328" t="s">
        <v>717</v>
      </c>
      <c r="J67" s="320" t="s">
        <v>718</v>
      </c>
      <c r="K67" s="320" t="s">
        <v>703</v>
      </c>
      <c r="L67" s="320" t="s">
        <v>344</v>
      </c>
      <c r="M67" s="320" t="s">
        <v>719</v>
      </c>
      <c r="N67" s="320">
        <v>30000</v>
      </c>
    </row>
    <row r="68" spans="1:14" ht="163.80000000000001">
      <c r="A68" s="335">
        <v>65</v>
      </c>
      <c r="B68" s="328" t="s">
        <v>356</v>
      </c>
      <c r="C68" s="328" t="s">
        <v>720</v>
      </c>
      <c r="D68" s="328" t="s">
        <v>721</v>
      </c>
      <c r="E68" s="328" t="s">
        <v>6</v>
      </c>
      <c r="F68" s="328" t="s">
        <v>183</v>
      </c>
      <c r="G68" s="328" t="s">
        <v>722</v>
      </c>
      <c r="H68" s="328" t="s">
        <v>341</v>
      </c>
      <c r="I68" s="328" t="s">
        <v>723</v>
      </c>
      <c r="J68" s="320" t="s">
        <v>724</v>
      </c>
      <c r="K68" s="320" t="s">
        <v>725</v>
      </c>
      <c r="L68" s="320" t="s">
        <v>344</v>
      </c>
      <c r="M68" s="320" t="s">
        <v>726</v>
      </c>
      <c r="N68" s="320"/>
    </row>
    <row r="69" spans="1:14" ht="140.4">
      <c r="A69" s="335">
        <v>66</v>
      </c>
      <c r="B69" s="328" t="s">
        <v>356</v>
      </c>
      <c r="C69" s="328" t="s">
        <v>727</v>
      </c>
      <c r="D69" s="328" t="s">
        <v>728</v>
      </c>
      <c r="E69" s="328" t="s">
        <v>6</v>
      </c>
      <c r="F69" s="328" t="s">
        <v>183</v>
      </c>
      <c r="G69" s="328" t="s">
        <v>729</v>
      </c>
      <c r="H69" s="328" t="s">
        <v>341</v>
      </c>
      <c r="I69" s="328" t="s">
        <v>730</v>
      </c>
      <c r="J69" s="320" t="s">
        <v>731</v>
      </c>
      <c r="K69" s="320" t="s">
        <v>467</v>
      </c>
      <c r="L69" s="320" t="s">
        <v>344</v>
      </c>
      <c r="M69" s="320" t="s">
        <v>732</v>
      </c>
      <c r="N69" s="320"/>
    </row>
    <row r="70" spans="1:14" ht="234">
      <c r="A70" s="335">
        <v>67</v>
      </c>
      <c r="B70" s="328" t="s">
        <v>356</v>
      </c>
      <c r="C70" s="328" t="s">
        <v>733</v>
      </c>
      <c r="D70" s="328" t="s">
        <v>734</v>
      </c>
      <c r="E70" s="328" t="s">
        <v>6</v>
      </c>
      <c r="F70" s="328" t="s">
        <v>183</v>
      </c>
      <c r="G70" s="328" t="s">
        <v>735</v>
      </c>
      <c r="H70" s="328" t="s">
        <v>341</v>
      </c>
      <c r="I70" s="328" t="s">
        <v>736</v>
      </c>
      <c r="J70" s="320" t="s">
        <v>737</v>
      </c>
      <c r="K70" s="320" t="s">
        <v>738</v>
      </c>
      <c r="L70" s="320" t="s">
        <v>344</v>
      </c>
      <c r="M70" s="320" t="s">
        <v>739</v>
      </c>
      <c r="N70" s="320">
        <v>30000</v>
      </c>
    </row>
    <row r="71" spans="1:14" ht="140.4">
      <c r="A71" s="335">
        <v>68</v>
      </c>
      <c r="B71" s="328" t="s">
        <v>356</v>
      </c>
      <c r="C71" s="328" t="s">
        <v>740</v>
      </c>
      <c r="D71" s="328" t="s">
        <v>741</v>
      </c>
      <c r="E71" s="328" t="s">
        <v>6</v>
      </c>
      <c r="F71" s="328" t="s">
        <v>183</v>
      </c>
      <c r="G71" s="328" t="s">
        <v>742</v>
      </c>
      <c r="H71" s="328" t="s">
        <v>341</v>
      </c>
      <c r="I71" s="328" t="s">
        <v>743</v>
      </c>
      <c r="J71" s="320" t="s">
        <v>744</v>
      </c>
      <c r="K71" s="320" t="s">
        <v>738</v>
      </c>
      <c r="L71" s="320" t="s">
        <v>344</v>
      </c>
      <c r="M71" s="320" t="s">
        <v>745</v>
      </c>
      <c r="N71" s="320"/>
    </row>
    <row r="72" spans="1:14" ht="210.6">
      <c r="A72" s="335">
        <v>69</v>
      </c>
      <c r="B72" s="328" t="s">
        <v>356</v>
      </c>
      <c r="C72" s="328" t="s">
        <v>746</v>
      </c>
      <c r="D72" s="328" t="s">
        <v>747</v>
      </c>
      <c r="E72" s="328" t="s">
        <v>4</v>
      </c>
      <c r="F72" s="328" t="s">
        <v>183</v>
      </c>
      <c r="G72" s="328" t="s">
        <v>748</v>
      </c>
      <c r="H72" s="328" t="s">
        <v>341</v>
      </c>
      <c r="I72" s="328" t="s">
        <v>749</v>
      </c>
      <c r="J72" s="320" t="s">
        <v>363</v>
      </c>
      <c r="K72" s="320"/>
      <c r="L72" s="320"/>
      <c r="M72" s="320" t="s">
        <v>750</v>
      </c>
      <c r="N72" s="320"/>
    </row>
    <row r="73" spans="1:14" ht="187.2">
      <c r="A73" s="335">
        <v>70</v>
      </c>
      <c r="B73" s="328" t="s">
        <v>333</v>
      </c>
      <c r="C73" s="328" t="s">
        <v>751</v>
      </c>
      <c r="D73" s="328" t="s">
        <v>752</v>
      </c>
      <c r="E73" s="328" t="s">
        <v>4</v>
      </c>
      <c r="F73" s="328" t="s">
        <v>183</v>
      </c>
      <c r="G73" s="329" t="s">
        <v>753</v>
      </c>
      <c r="H73" s="328" t="s">
        <v>336</v>
      </c>
      <c r="I73" s="328" t="s">
        <v>754</v>
      </c>
      <c r="J73" s="320" t="s">
        <v>755</v>
      </c>
      <c r="K73" s="320" t="s">
        <v>756</v>
      </c>
      <c r="L73" s="320" t="s">
        <v>756</v>
      </c>
      <c r="M73" s="320" t="s">
        <v>756</v>
      </c>
      <c r="N73" s="320" t="s">
        <v>757</v>
      </c>
    </row>
    <row r="74" spans="1:14" ht="280.8">
      <c r="A74" s="335">
        <v>71</v>
      </c>
      <c r="B74" s="328" t="s">
        <v>333</v>
      </c>
      <c r="C74" s="328" t="s">
        <v>758</v>
      </c>
      <c r="D74" s="328" t="s">
        <v>759</v>
      </c>
      <c r="E74" s="328" t="s">
        <v>6</v>
      </c>
      <c r="F74" s="328" t="s">
        <v>183</v>
      </c>
      <c r="G74" s="329" t="s">
        <v>753</v>
      </c>
      <c r="H74" s="328" t="s">
        <v>562</v>
      </c>
      <c r="I74" s="328" t="s">
        <v>760</v>
      </c>
      <c r="J74" s="320" t="s">
        <v>335</v>
      </c>
      <c r="K74" s="320" t="s">
        <v>335</v>
      </c>
      <c r="L74" s="320" t="s">
        <v>335</v>
      </c>
      <c r="M74" s="320" t="s">
        <v>535</v>
      </c>
      <c r="N74" s="320" t="s">
        <v>761</v>
      </c>
    </row>
    <row r="75" spans="1:14" ht="93.6">
      <c r="A75" s="335">
        <v>72</v>
      </c>
      <c r="B75" s="328" t="s">
        <v>333</v>
      </c>
      <c r="C75" s="328" t="s">
        <v>762</v>
      </c>
      <c r="D75" s="328" t="s">
        <v>763</v>
      </c>
      <c r="E75" s="328" t="s">
        <v>6</v>
      </c>
      <c r="F75" s="328" t="s">
        <v>183</v>
      </c>
      <c r="G75" s="329" t="s">
        <v>764</v>
      </c>
      <c r="H75" s="328" t="s">
        <v>562</v>
      </c>
      <c r="I75" s="328" t="s">
        <v>765</v>
      </c>
      <c r="J75" s="320" t="s">
        <v>335</v>
      </c>
      <c r="K75" s="320" t="s">
        <v>335</v>
      </c>
      <c r="L75" s="320" t="s">
        <v>335</v>
      </c>
      <c r="M75" s="320" t="s">
        <v>535</v>
      </c>
      <c r="N75" s="320" t="s">
        <v>766</v>
      </c>
    </row>
    <row r="76" spans="1:14" ht="140.4">
      <c r="A76" s="335">
        <v>73</v>
      </c>
      <c r="B76" s="328" t="s">
        <v>333</v>
      </c>
      <c r="C76" s="328" t="s">
        <v>537</v>
      </c>
      <c r="D76" s="328" t="s">
        <v>767</v>
      </c>
      <c r="E76" s="328" t="s">
        <v>5</v>
      </c>
      <c r="F76" s="328" t="s">
        <v>183</v>
      </c>
      <c r="G76" s="329" t="s">
        <v>768</v>
      </c>
      <c r="H76" s="328"/>
      <c r="I76" s="328" t="s">
        <v>769</v>
      </c>
      <c r="J76" s="320" t="s">
        <v>564</v>
      </c>
      <c r="K76" s="320" t="s">
        <v>565</v>
      </c>
      <c r="L76" s="320" t="s">
        <v>569</v>
      </c>
      <c r="M76" s="320" t="s">
        <v>535</v>
      </c>
      <c r="N76" s="320" t="s">
        <v>540</v>
      </c>
    </row>
    <row r="77" spans="1:14" ht="70.2">
      <c r="A77" s="335">
        <v>74</v>
      </c>
      <c r="B77" s="328" t="s">
        <v>333</v>
      </c>
      <c r="C77" s="328" t="s">
        <v>770</v>
      </c>
      <c r="D77" s="328" t="s">
        <v>771</v>
      </c>
      <c r="E77" s="328" t="s">
        <v>6</v>
      </c>
      <c r="F77" s="328" t="s">
        <v>183</v>
      </c>
      <c r="G77" s="329" t="s">
        <v>772</v>
      </c>
      <c r="H77" s="328" t="s">
        <v>336</v>
      </c>
      <c r="I77" s="328" t="s">
        <v>773</v>
      </c>
      <c r="J77" s="320" t="s">
        <v>564</v>
      </c>
      <c r="K77" s="320" t="s">
        <v>774</v>
      </c>
      <c r="L77" s="320"/>
      <c r="M77" s="320" t="s">
        <v>775</v>
      </c>
      <c r="N77" s="320" t="s">
        <v>776</v>
      </c>
    </row>
    <row r="78" spans="1:14" ht="163.80000000000001">
      <c r="A78" s="335">
        <v>75</v>
      </c>
      <c r="B78" s="328" t="s">
        <v>333</v>
      </c>
      <c r="C78" s="328" t="s">
        <v>777</v>
      </c>
      <c r="D78" s="328" t="s">
        <v>778</v>
      </c>
      <c r="E78" s="328" t="s">
        <v>4</v>
      </c>
      <c r="F78" s="328" t="s">
        <v>183</v>
      </c>
      <c r="G78" s="329" t="s">
        <v>779</v>
      </c>
      <c r="H78" s="328" t="s">
        <v>562</v>
      </c>
      <c r="I78" s="328" t="s">
        <v>780</v>
      </c>
      <c r="J78" s="320" t="s">
        <v>335</v>
      </c>
      <c r="K78" s="320" t="s">
        <v>335</v>
      </c>
      <c r="L78" s="320" t="s">
        <v>335</v>
      </c>
      <c r="M78" s="320" t="s">
        <v>535</v>
      </c>
      <c r="N78" s="320" t="s">
        <v>781</v>
      </c>
    </row>
    <row r="79" spans="1:14" ht="93.6">
      <c r="A79" s="335">
        <v>76</v>
      </c>
      <c r="B79" s="328" t="s">
        <v>333</v>
      </c>
      <c r="C79" s="328" t="s">
        <v>782</v>
      </c>
      <c r="D79" s="328" t="s">
        <v>783</v>
      </c>
      <c r="E79" s="328" t="s">
        <v>6</v>
      </c>
      <c r="F79" s="328" t="s">
        <v>183</v>
      </c>
      <c r="G79" s="329" t="s">
        <v>784</v>
      </c>
      <c r="H79" s="328" t="s">
        <v>327</v>
      </c>
      <c r="I79" s="328" t="s">
        <v>785</v>
      </c>
      <c r="J79" s="320" t="s">
        <v>335</v>
      </c>
      <c r="K79" s="320"/>
      <c r="L79" s="320"/>
      <c r="M79" s="320"/>
      <c r="N79" s="320">
        <v>15000</v>
      </c>
    </row>
    <row r="80" spans="1:14" ht="210.6">
      <c r="A80" s="335">
        <v>77</v>
      </c>
      <c r="B80" s="328" t="s">
        <v>333</v>
      </c>
      <c r="C80" s="328" t="s">
        <v>786</v>
      </c>
      <c r="D80" s="328" t="s">
        <v>787</v>
      </c>
      <c r="E80" s="328" t="s">
        <v>6</v>
      </c>
      <c r="F80" s="328" t="s">
        <v>183</v>
      </c>
      <c r="G80" s="329" t="s">
        <v>788</v>
      </c>
      <c r="H80" s="328" t="s">
        <v>562</v>
      </c>
      <c r="I80" s="328" t="s">
        <v>789</v>
      </c>
      <c r="J80" s="320" t="s">
        <v>564</v>
      </c>
      <c r="K80" s="320" t="s">
        <v>565</v>
      </c>
      <c r="L80" s="320" t="s">
        <v>569</v>
      </c>
      <c r="M80" s="320" t="s">
        <v>535</v>
      </c>
      <c r="N80" s="320" t="s">
        <v>790</v>
      </c>
    </row>
    <row r="81" spans="1:14" ht="187.2">
      <c r="A81" s="335">
        <v>78</v>
      </c>
      <c r="B81" s="328" t="s">
        <v>333</v>
      </c>
      <c r="C81" s="328" t="s">
        <v>791</v>
      </c>
      <c r="D81" s="328" t="s">
        <v>792</v>
      </c>
      <c r="E81" s="328" t="s">
        <v>4</v>
      </c>
      <c r="F81" s="328" t="s">
        <v>183</v>
      </c>
      <c r="G81" s="329" t="s">
        <v>793</v>
      </c>
      <c r="H81" s="328" t="s">
        <v>562</v>
      </c>
      <c r="I81" s="328" t="s">
        <v>794</v>
      </c>
      <c r="J81" s="320" t="s">
        <v>335</v>
      </c>
      <c r="K81" s="320" t="s">
        <v>335</v>
      </c>
      <c r="L81" s="320" t="s">
        <v>335</v>
      </c>
      <c r="M81" s="320" t="s">
        <v>535</v>
      </c>
      <c r="N81" s="320" t="s">
        <v>795</v>
      </c>
    </row>
    <row r="82" spans="1:14" ht="187.2">
      <c r="A82" s="335">
        <v>79</v>
      </c>
      <c r="B82" s="328" t="s">
        <v>333</v>
      </c>
      <c r="C82" s="328" t="s">
        <v>796</v>
      </c>
      <c r="D82" s="328" t="s">
        <v>797</v>
      </c>
      <c r="E82" s="328" t="s">
        <v>6</v>
      </c>
      <c r="F82" s="328" t="s">
        <v>183</v>
      </c>
      <c r="G82" s="329" t="s">
        <v>798</v>
      </c>
      <c r="H82" s="328" t="s">
        <v>327</v>
      </c>
      <c r="I82" s="328" t="s">
        <v>799</v>
      </c>
      <c r="J82" s="320" t="s">
        <v>800</v>
      </c>
      <c r="K82" s="320" t="s">
        <v>801</v>
      </c>
      <c r="L82" s="320" t="s">
        <v>802</v>
      </c>
      <c r="M82" s="320" t="s">
        <v>803</v>
      </c>
      <c r="N82" s="320">
        <v>30000</v>
      </c>
    </row>
    <row r="83" spans="1:14" ht="187.2">
      <c r="A83" s="335">
        <v>80</v>
      </c>
      <c r="B83" s="328" t="s">
        <v>333</v>
      </c>
      <c r="C83" s="328" t="s">
        <v>804</v>
      </c>
      <c r="D83" s="328" t="s">
        <v>805</v>
      </c>
      <c r="E83" s="328" t="s">
        <v>334</v>
      </c>
      <c r="F83" s="328" t="s">
        <v>183</v>
      </c>
      <c r="G83" s="329" t="s">
        <v>806</v>
      </c>
      <c r="H83" s="328" t="s">
        <v>327</v>
      </c>
      <c r="I83" s="328" t="s">
        <v>807</v>
      </c>
      <c r="J83" s="320" t="s">
        <v>800</v>
      </c>
      <c r="K83" s="320" t="s">
        <v>801</v>
      </c>
      <c r="L83" s="320" t="s">
        <v>802</v>
      </c>
      <c r="M83" s="320" t="s">
        <v>808</v>
      </c>
      <c r="N83" s="320">
        <v>30000</v>
      </c>
    </row>
    <row r="84" spans="1:14" ht="117">
      <c r="A84" s="335">
        <v>81</v>
      </c>
      <c r="B84" s="328" t="s">
        <v>326</v>
      </c>
      <c r="C84" s="328" t="s">
        <v>89</v>
      </c>
      <c r="D84" s="328" t="s">
        <v>809</v>
      </c>
      <c r="E84" s="328" t="s">
        <v>4</v>
      </c>
      <c r="F84" s="328" t="s">
        <v>810</v>
      </c>
      <c r="G84" s="328" t="s">
        <v>811</v>
      </c>
      <c r="H84" s="328" t="s">
        <v>327</v>
      </c>
      <c r="I84" s="328" t="s">
        <v>812</v>
      </c>
      <c r="J84" s="320" t="s">
        <v>415</v>
      </c>
      <c r="K84" s="320"/>
      <c r="L84" s="320"/>
      <c r="M84" s="320"/>
      <c r="N84" s="320"/>
    </row>
    <row r="85" spans="1:14" ht="117">
      <c r="A85" s="335">
        <v>82</v>
      </c>
      <c r="B85" s="328" t="s">
        <v>326</v>
      </c>
      <c r="C85" s="328" t="s">
        <v>347</v>
      </c>
      <c r="D85" s="328" t="s">
        <v>813</v>
      </c>
      <c r="E85" s="328" t="s">
        <v>4</v>
      </c>
      <c r="F85" s="328" t="s">
        <v>332</v>
      </c>
      <c r="G85" s="328" t="s">
        <v>814</v>
      </c>
      <c r="H85" s="328" t="s">
        <v>327</v>
      </c>
      <c r="I85" s="328" t="s">
        <v>815</v>
      </c>
      <c r="J85" s="320" t="s">
        <v>415</v>
      </c>
      <c r="K85" s="320"/>
      <c r="L85" s="320"/>
      <c r="M85" s="320"/>
      <c r="N85" s="320"/>
    </row>
    <row r="86" spans="1:14" ht="187.2">
      <c r="A86" s="335">
        <v>83</v>
      </c>
      <c r="B86" s="328" t="s">
        <v>326</v>
      </c>
      <c r="C86" s="328" t="s">
        <v>816</v>
      </c>
      <c r="D86" s="328" t="s">
        <v>817</v>
      </c>
      <c r="E86" s="328" t="s">
        <v>6</v>
      </c>
      <c r="F86" s="328" t="s">
        <v>183</v>
      </c>
      <c r="G86" s="328" t="s">
        <v>818</v>
      </c>
      <c r="H86" s="328" t="s">
        <v>327</v>
      </c>
      <c r="I86" s="328" t="s">
        <v>819</v>
      </c>
      <c r="J86" s="320" t="s">
        <v>651</v>
      </c>
      <c r="K86" s="320" t="s">
        <v>652</v>
      </c>
      <c r="L86" s="320" t="s">
        <v>516</v>
      </c>
      <c r="M86" s="320" t="s">
        <v>653</v>
      </c>
      <c r="N86" s="320">
        <v>30000</v>
      </c>
    </row>
    <row r="87" spans="1:14" ht="46.8">
      <c r="A87" s="335">
        <v>84</v>
      </c>
      <c r="B87" s="328" t="s">
        <v>326</v>
      </c>
      <c r="C87" s="328" t="s">
        <v>820</v>
      </c>
      <c r="D87" s="328" t="s">
        <v>821</v>
      </c>
      <c r="E87" s="328" t="s">
        <v>6</v>
      </c>
      <c r="F87" s="328" t="s">
        <v>183</v>
      </c>
      <c r="G87" s="328" t="s">
        <v>822</v>
      </c>
      <c r="H87" s="328" t="s">
        <v>327</v>
      </c>
      <c r="I87" s="328" t="s">
        <v>823</v>
      </c>
      <c r="J87" s="320" t="s">
        <v>415</v>
      </c>
      <c r="K87" s="320"/>
      <c r="L87" s="320"/>
      <c r="M87" s="320"/>
      <c r="N87" s="320"/>
    </row>
    <row r="88" spans="1:14" ht="117">
      <c r="A88" s="335">
        <v>85</v>
      </c>
      <c r="B88" s="328" t="s">
        <v>326</v>
      </c>
      <c r="C88" s="328" t="s">
        <v>824</v>
      </c>
      <c r="D88" s="328" t="s">
        <v>825</v>
      </c>
      <c r="E88" s="328" t="s">
        <v>4</v>
      </c>
      <c r="F88" s="328" t="s">
        <v>183</v>
      </c>
      <c r="G88" s="328" t="s">
        <v>826</v>
      </c>
      <c r="H88" s="328" t="s">
        <v>327</v>
      </c>
      <c r="I88" s="328" t="s">
        <v>827</v>
      </c>
      <c r="J88" s="320" t="s">
        <v>514</v>
      </c>
      <c r="K88" s="320" t="s">
        <v>515</v>
      </c>
      <c r="L88" s="320" t="s">
        <v>516</v>
      </c>
      <c r="M88" s="320" t="s">
        <v>517</v>
      </c>
      <c r="N88" s="320"/>
    </row>
    <row r="89" spans="1:14" ht="117">
      <c r="A89" s="335">
        <v>86</v>
      </c>
      <c r="B89" s="328" t="s">
        <v>326</v>
      </c>
      <c r="C89" s="328" t="s">
        <v>824</v>
      </c>
      <c r="D89" s="328" t="s">
        <v>828</v>
      </c>
      <c r="E89" s="328" t="s">
        <v>6</v>
      </c>
      <c r="F89" s="328" t="s">
        <v>183</v>
      </c>
      <c r="G89" s="328" t="s">
        <v>826</v>
      </c>
      <c r="H89" s="328" t="s">
        <v>327</v>
      </c>
      <c r="I89" s="328" t="s">
        <v>829</v>
      </c>
      <c r="J89" s="320" t="s">
        <v>415</v>
      </c>
      <c r="K89" s="320"/>
      <c r="L89" s="320"/>
      <c r="M89" s="320"/>
      <c r="N89" s="320"/>
    </row>
    <row r="90" spans="1:14" ht="187.2">
      <c r="A90" s="335">
        <v>87</v>
      </c>
      <c r="B90" s="328" t="s">
        <v>326</v>
      </c>
      <c r="C90" s="328" t="s">
        <v>830</v>
      </c>
      <c r="D90" s="328" t="s">
        <v>831</v>
      </c>
      <c r="E90" s="328" t="s">
        <v>6</v>
      </c>
      <c r="F90" s="328" t="s">
        <v>183</v>
      </c>
      <c r="G90" s="328" t="s">
        <v>832</v>
      </c>
      <c r="H90" s="328" t="s">
        <v>327</v>
      </c>
      <c r="I90" s="328" t="s">
        <v>833</v>
      </c>
      <c r="J90" s="320" t="s">
        <v>514</v>
      </c>
      <c r="K90" s="320" t="s">
        <v>515</v>
      </c>
      <c r="L90" s="320" t="s">
        <v>516</v>
      </c>
      <c r="M90" s="320" t="s">
        <v>517</v>
      </c>
      <c r="N90" s="320">
        <v>30000</v>
      </c>
    </row>
    <row r="91" spans="1:14" ht="140.4">
      <c r="A91" s="335">
        <v>88</v>
      </c>
      <c r="B91" s="328" t="s">
        <v>326</v>
      </c>
      <c r="C91" s="328" t="s">
        <v>834</v>
      </c>
      <c r="D91" s="328" t="s">
        <v>835</v>
      </c>
      <c r="E91" s="328" t="s">
        <v>4</v>
      </c>
      <c r="F91" s="320" t="s">
        <v>331</v>
      </c>
      <c r="G91" s="328" t="s">
        <v>836</v>
      </c>
      <c r="H91" s="328" t="s">
        <v>837</v>
      </c>
      <c r="I91" s="328" t="s">
        <v>838</v>
      </c>
      <c r="J91" s="320" t="s">
        <v>839</v>
      </c>
      <c r="K91" s="320" t="s">
        <v>419</v>
      </c>
      <c r="L91" s="320" t="s">
        <v>327</v>
      </c>
      <c r="M91" s="320" t="s">
        <v>840</v>
      </c>
      <c r="N91" s="320">
        <v>500000</v>
      </c>
    </row>
    <row r="92" spans="1:14" ht="117">
      <c r="A92" s="335">
        <v>89</v>
      </c>
      <c r="B92" s="328" t="s">
        <v>326</v>
      </c>
      <c r="C92" s="328" t="s">
        <v>841</v>
      </c>
      <c r="D92" s="328" t="s">
        <v>842</v>
      </c>
      <c r="E92" s="328" t="s">
        <v>4</v>
      </c>
      <c r="F92" s="328" t="s">
        <v>332</v>
      </c>
      <c r="G92" s="328" t="s">
        <v>843</v>
      </c>
      <c r="H92" s="328" t="s">
        <v>327</v>
      </c>
      <c r="I92" s="328" t="s">
        <v>844</v>
      </c>
      <c r="J92" s="320" t="s">
        <v>415</v>
      </c>
      <c r="K92" s="320"/>
      <c r="L92" s="320"/>
      <c r="M92" s="320"/>
      <c r="N92" s="320"/>
    </row>
    <row r="93" spans="1:14" ht="140.4">
      <c r="A93" s="335">
        <v>90</v>
      </c>
      <c r="B93" s="328" t="s">
        <v>326</v>
      </c>
      <c r="C93" s="328" t="s">
        <v>845</v>
      </c>
      <c r="D93" s="328" t="s">
        <v>846</v>
      </c>
      <c r="E93" s="328" t="s">
        <v>6</v>
      </c>
      <c r="F93" s="328" t="s">
        <v>183</v>
      </c>
      <c r="G93" s="328" t="s">
        <v>847</v>
      </c>
      <c r="H93" s="328" t="s">
        <v>327</v>
      </c>
      <c r="I93" s="328" t="s">
        <v>848</v>
      </c>
      <c r="J93" s="320" t="s">
        <v>415</v>
      </c>
      <c r="K93" s="320"/>
      <c r="L93" s="320"/>
      <c r="M93" s="320"/>
      <c r="N93" s="320"/>
    </row>
    <row r="94" spans="1:14" ht="187.2">
      <c r="A94" s="335">
        <v>91</v>
      </c>
      <c r="B94" s="328" t="s">
        <v>346</v>
      </c>
      <c r="C94" s="328" t="s">
        <v>849</v>
      </c>
      <c r="D94" s="328" t="s">
        <v>850</v>
      </c>
      <c r="E94" s="328" t="s">
        <v>4</v>
      </c>
      <c r="F94" s="328" t="s">
        <v>183</v>
      </c>
      <c r="G94" s="328" t="s">
        <v>851</v>
      </c>
      <c r="H94" s="328" t="s">
        <v>327</v>
      </c>
      <c r="I94" s="328" t="s">
        <v>852</v>
      </c>
      <c r="J94" s="320" t="s">
        <v>492</v>
      </c>
      <c r="K94" s="320" t="s">
        <v>493</v>
      </c>
      <c r="L94" s="320" t="s">
        <v>493</v>
      </c>
      <c r="M94" s="320" t="s">
        <v>427</v>
      </c>
      <c r="N94" s="320">
        <v>0</v>
      </c>
    </row>
    <row r="95" spans="1:14" ht="70.2">
      <c r="A95" s="335">
        <v>92</v>
      </c>
      <c r="B95" s="328" t="s">
        <v>346</v>
      </c>
      <c r="C95" s="328" t="s">
        <v>853</v>
      </c>
      <c r="D95" s="328" t="s">
        <v>854</v>
      </c>
      <c r="E95" s="328" t="s">
        <v>6</v>
      </c>
      <c r="F95" s="328" t="s">
        <v>183</v>
      </c>
      <c r="G95" s="328" t="s">
        <v>855</v>
      </c>
      <c r="H95" s="328" t="s">
        <v>327</v>
      </c>
      <c r="I95" s="328" t="s">
        <v>856</v>
      </c>
      <c r="J95" s="320" t="s">
        <v>515</v>
      </c>
      <c r="K95" s="320" t="s">
        <v>857</v>
      </c>
      <c r="L95" s="320" t="s">
        <v>858</v>
      </c>
      <c r="M95" s="320" t="s">
        <v>859</v>
      </c>
      <c r="N95" s="320">
        <v>0</v>
      </c>
    </row>
    <row r="96" spans="1:14" ht="117">
      <c r="A96" s="335">
        <v>93</v>
      </c>
      <c r="B96" s="328" t="s">
        <v>346</v>
      </c>
      <c r="C96" s="328" t="s">
        <v>354</v>
      </c>
      <c r="D96" s="328" t="s">
        <v>860</v>
      </c>
      <c r="E96" s="328" t="s">
        <v>6</v>
      </c>
      <c r="F96" s="328" t="s">
        <v>183</v>
      </c>
      <c r="G96" s="328" t="s">
        <v>764</v>
      </c>
      <c r="H96" s="328" t="s">
        <v>327</v>
      </c>
      <c r="I96" s="328" t="s">
        <v>861</v>
      </c>
      <c r="J96" s="320" t="s">
        <v>426</v>
      </c>
      <c r="K96" s="320"/>
      <c r="L96" s="320"/>
      <c r="M96" s="320" t="s">
        <v>862</v>
      </c>
      <c r="N96" s="320">
        <v>17500</v>
      </c>
    </row>
    <row r="97" spans="1:14" ht="117">
      <c r="A97" s="335">
        <v>94</v>
      </c>
      <c r="B97" s="328" t="s">
        <v>346</v>
      </c>
      <c r="C97" s="328" t="s">
        <v>863</v>
      </c>
      <c r="D97" s="328" t="s">
        <v>864</v>
      </c>
      <c r="E97" s="328" t="s">
        <v>6</v>
      </c>
      <c r="F97" s="328" t="s">
        <v>183</v>
      </c>
      <c r="G97" s="328" t="s">
        <v>764</v>
      </c>
      <c r="H97" s="328" t="s">
        <v>327</v>
      </c>
      <c r="I97" s="328" t="s">
        <v>865</v>
      </c>
      <c r="J97" s="320" t="s">
        <v>426</v>
      </c>
      <c r="K97" s="320"/>
      <c r="L97" s="320"/>
      <c r="M97" s="320" t="s">
        <v>866</v>
      </c>
      <c r="N97" s="320">
        <v>30000</v>
      </c>
    </row>
    <row r="98" spans="1:14" ht="117">
      <c r="A98" s="335">
        <v>95</v>
      </c>
      <c r="B98" s="328" t="s">
        <v>346</v>
      </c>
      <c r="C98" s="328" t="s">
        <v>867</v>
      </c>
      <c r="D98" s="328" t="s">
        <v>868</v>
      </c>
      <c r="E98" s="328" t="s">
        <v>6</v>
      </c>
      <c r="F98" s="328" t="s">
        <v>183</v>
      </c>
      <c r="G98" s="328" t="s">
        <v>768</v>
      </c>
      <c r="H98" s="328" t="s">
        <v>327</v>
      </c>
      <c r="I98" s="328" t="s">
        <v>869</v>
      </c>
      <c r="J98" s="320" t="s">
        <v>870</v>
      </c>
      <c r="K98" s="320" t="s">
        <v>871</v>
      </c>
      <c r="L98" s="320" t="s">
        <v>432</v>
      </c>
      <c r="M98" s="320" t="s">
        <v>872</v>
      </c>
      <c r="N98" s="320">
        <v>30000</v>
      </c>
    </row>
    <row r="99" spans="1:14" ht="140.4">
      <c r="A99" s="335">
        <v>96</v>
      </c>
      <c r="B99" s="328" t="s">
        <v>346</v>
      </c>
      <c r="C99" s="328" t="s">
        <v>873</v>
      </c>
      <c r="D99" s="328" t="s">
        <v>874</v>
      </c>
      <c r="E99" s="328" t="s">
        <v>6</v>
      </c>
      <c r="F99" s="328" t="s">
        <v>183</v>
      </c>
      <c r="G99" s="328" t="s">
        <v>875</v>
      </c>
      <c r="H99" s="328" t="s">
        <v>327</v>
      </c>
      <c r="I99" s="328" t="s">
        <v>876</v>
      </c>
      <c r="J99" s="320" t="s">
        <v>877</v>
      </c>
      <c r="K99" s="320" t="s">
        <v>500</v>
      </c>
      <c r="L99" s="320" t="s">
        <v>432</v>
      </c>
      <c r="M99" s="320" t="s">
        <v>878</v>
      </c>
      <c r="N99" s="320">
        <v>30000</v>
      </c>
    </row>
    <row r="100" spans="1:14" ht="93.6">
      <c r="A100" s="335">
        <v>97</v>
      </c>
      <c r="B100" s="328" t="s">
        <v>346</v>
      </c>
      <c r="C100" s="328" t="s">
        <v>879</v>
      </c>
      <c r="D100" s="328" t="s">
        <v>880</v>
      </c>
      <c r="E100" s="328" t="s">
        <v>5</v>
      </c>
      <c r="F100" s="328" t="s">
        <v>183</v>
      </c>
      <c r="G100" s="328" t="s">
        <v>700</v>
      </c>
      <c r="H100" s="328" t="s">
        <v>327</v>
      </c>
      <c r="I100" s="328" t="s">
        <v>881</v>
      </c>
      <c r="J100" s="320" t="s">
        <v>426</v>
      </c>
      <c r="K100" s="320"/>
      <c r="L100" s="320"/>
      <c r="M100" s="320" t="s">
        <v>882</v>
      </c>
      <c r="N100" s="320">
        <v>0</v>
      </c>
    </row>
    <row r="101" spans="1:14" ht="187.2">
      <c r="A101" s="335">
        <v>98</v>
      </c>
      <c r="B101" s="328" t="s">
        <v>346</v>
      </c>
      <c r="C101" s="328" t="s">
        <v>349</v>
      </c>
      <c r="D101" s="328" t="s">
        <v>883</v>
      </c>
      <c r="E101" s="328" t="s">
        <v>4</v>
      </c>
      <c r="F101" s="328" t="s">
        <v>183</v>
      </c>
      <c r="G101" s="328" t="s">
        <v>700</v>
      </c>
      <c r="H101" s="328" t="s">
        <v>327</v>
      </c>
      <c r="I101" s="328" t="s">
        <v>884</v>
      </c>
      <c r="J101" s="320" t="s">
        <v>492</v>
      </c>
      <c r="K101" s="320" t="s">
        <v>885</v>
      </c>
      <c r="L101" s="320" t="s">
        <v>451</v>
      </c>
      <c r="M101" s="320" t="s">
        <v>445</v>
      </c>
      <c r="N101" s="320">
        <v>0</v>
      </c>
    </row>
    <row r="102" spans="1:14" ht="163.80000000000001">
      <c r="A102" s="335">
        <v>99</v>
      </c>
      <c r="B102" s="328" t="s">
        <v>346</v>
      </c>
      <c r="C102" s="328" t="s">
        <v>600</v>
      </c>
      <c r="D102" s="328" t="s">
        <v>886</v>
      </c>
      <c r="E102" s="328" t="s">
        <v>4</v>
      </c>
      <c r="F102" s="328" t="s">
        <v>183</v>
      </c>
      <c r="G102" s="328" t="s">
        <v>887</v>
      </c>
      <c r="H102" s="328" t="s">
        <v>327</v>
      </c>
      <c r="I102" s="328" t="s">
        <v>888</v>
      </c>
      <c r="J102" s="320" t="s">
        <v>889</v>
      </c>
      <c r="K102" s="320" t="s">
        <v>890</v>
      </c>
      <c r="L102" s="320" t="s">
        <v>451</v>
      </c>
      <c r="M102" s="320" t="s">
        <v>891</v>
      </c>
      <c r="N102" s="320">
        <v>0</v>
      </c>
    </row>
    <row r="103" spans="1:14" ht="210.6">
      <c r="A103" s="335">
        <v>100</v>
      </c>
      <c r="B103" s="328" t="s">
        <v>346</v>
      </c>
      <c r="C103" s="328" t="s">
        <v>354</v>
      </c>
      <c r="D103" s="328" t="s">
        <v>892</v>
      </c>
      <c r="E103" s="328" t="s">
        <v>6</v>
      </c>
      <c r="F103" s="328" t="s">
        <v>183</v>
      </c>
      <c r="G103" s="328" t="s">
        <v>772</v>
      </c>
      <c r="H103" s="328" t="s">
        <v>327</v>
      </c>
      <c r="I103" s="328" t="s">
        <v>893</v>
      </c>
      <c r="J103" s="320" t="s">
        <v>426</v>
      </c>
      <c r="K103" s="320"/>
      <c r="L103" s="320"/>
      <c r="M103" s="320" t="s">
        <v>894</v>
      </c>
      <c r="N103" s="320">
        <v>15000</v>
      </c>
    </row>
    <row r="104" spans="1:14" ht="257.39999999999998">
      <c r="A104" s="335">
        <v>101</v>
      </c>
      <c r="B104" s="328" t="s">
        <v>346</v>
      </c>
      <c r="C104" s="328" t="s">
        <v>350</v>
      </c>
      <c r="D104" s="328" t="s">
        <v>895</v>
      </c>
      <c r="E104" s="328" t="s">
        <v>4</v>
      </c>
      <c r="F104" s="328" t="s">
        <v>183</v>
      </c>
      <c r="G104" s="328" t="s">
        <v>896</v>
      </c>
      <c r="H104" s="328" t="s">
        <v>327</v>
      </c>
      <c r="I104" s="328" t="s">
        <v>897</v>
      </c>
      <c r="J104" s="320" t="s">
        <v>426</v>
      </c>
      <c r="K104" s="320"/>
      <c r="L104" s="320"/>
      <c r="M104" s="320" t="s">
        <v>898</v>
      </c>
      <c r="N104" s="320">
        <v>0</v>
      </c>
    </row>
    <row r="105" spans="1:14" ht="70.2">
      <c r="A105" s="335">
        <v>102</v>
      </c>
      <c r="B105" s="328" t="s">
        <v>346</v>
      </c>
      <c r="C105" s="328" t="s">
        <v>899</v>
      </c>
      <c r="D105" s="328" t="s">
        <v>900</v>
      </c>
      <c r="E105" s="328" t="s">
        <v>5</v>
      </c>
      <c r="F105" s="328" t="s">
        <v>183</v>
      </c>
      <c r="G105" s="328" t="s">
        <v>901</v>
      </c>
      <c r="H105" s="328" t="s">
        <v>327</v>
      </c>
      <c r="I105" s="328" t="s">
        <v>902</v>
      </c>
      <c r="J105" s="320" t="s">
        <v>426</v>
      </c>
      <c r="K105" s="320"/>
      <c r="L105" s="320"/>
      <c r="M105" s="320" t="s">
        <v>903</v>
      </c>
      <c r="N105" s="320">
        <v>0</v>
      </c>
    </row>
    <row r="106" spans="1:14" ht="46.8">
      <c r="A106" s="335">
        <v>103</v>
      </c>
      <c r="B106" s="328" t="s">
        <v>346</v>
      </c>
      <c r="C106" s="328" t="s">
        <v>904</v>
      </c>
      <c r="D106" s="328" t="s">
        <v>905</v>
      </c>
      <c r="E106" s="328" t="s">
        <v>6</v>
      </c>
      <c r="F106" s="328" t="s">
        <v>183</v>
      </c>
      <c r="G106" s="328" t="s">
        <v>788</v>
      </c>
      <c r="H106" s="328" t="s">
        <v>327</v>
      </c>
      <c r="I106" s="328" t="s">
        <v>906</v>
      </c>
      <c r="J106" s="320" t="s">
        <v>515</v>
      </c>
      <c r="K106" s="320" t="s">
        <v>907</v>
      </c>
      <c r="L106" s="320" t="s">
        <v>858</v>
      </c>
      <c r="M106" s="320" t="s">
        <v>908</v>
      </c>
      <c r="N106" s="320">
        <v>30000</v>
      </c>
    </row>
    <row r="107" spans="1:14" ht="93.6">
      <c r="A107" s="335">
        <v>104</v>
      </c>
      <c r="B107" s="328" t="s">
        <v>346</v>
      </c>
      <c r="C107" s="328" t="s">
        <v>353</v>
      </c>
      <c r="D107" s="328" t="s">
        <v>909</v>
      </c>
      <c r="E107" s="328" t="s">
        <v>6</v>
      </c>
      <c r="F107" s="328" t="s">
        <v>183</v>
      </c>
      <c r="G107" s="328" t="s">
        <v>788</v>
      </c>
      <c r="H107" s="328" t="s">
        <v>327</v>
      </c>
      <c r="I107" s="328" t="s">
        <v>910</v>
      </c>
      <c r="J107" s="320" t="s">
        <v>426</v>
      </c>
      <c r="K107" s="320"/>
      <c r="L107" s="320"/>
      <c r="M107" s="320" t="s">
        <v>911</v>
      </c>
      <c r="N107" s="320">
        <v>0</v>
      </c>
    </row>
    <row r="108" spans="1:14" ht="210.6">
      <c r="A108" s="335">
        <v>105</v>
      </c>
      <c r="B108" s="328" t="s">
        <v>346</v>
      </c>
      <c r="C108" s="328" t="s">
        <v>912</v>
      </c>
      <c r="D108" s="328" t="s">
        <v>913</v>
      </c>
      <c r="E108" s="328" t="s">
        <v>4</v>
      </c>
      <c r="F108" s="328" t="s">
        <v>183</v>
      </c>
      <c r="G108" s="328" t="s">
        <v>914</v>
      </c>
      <c r="H108" s="328" t="s">
        <v>327</v>
      </c>
      <c r="I108" s="328" t="s">
        <v>915</v>
      </c>
      <c r="J108" s="320" t="s">
        <v>426</v>
      </c>
      <c r="K108" s="320"/>
      <c r="L108" s="320"/>
      <c r="M108" s="320" t="s">
        <v>916</v>
      </c>
      <c r="N108" s="320">
        <v>0</v>
      </c>
    </row>
    <row r="109" spans="1:14" ht="140.4">
      <c r="A109" s="335">
        <v>106</v>
      </c>
      <c r="B109" s="328" t="s">
        <v>346</v>
      </c>
      <c r="C109" s="328" t="s">
        <v>917</v>
      </c>
      <c r="D109" s="328" t="s">
        <v>918</v>
      </c>
      <c r="E109" s="328" t="s">
        <v>4</v>
      </c>
      <c r="F109" s="328" t="s">
        <v>183</v>
      </c>
      <c r="G109" s="328" t="s">
        <v>919</v>
      </c>
      <c r="H109" s="328" t="s">
        <v>327</v>
      </c>
      <c r="I109" s="328" t="s">
        <v>920</v>
      </c>
      <c r="J109" s="320" t="s">
        <v>889</v>
      </c>
      <c r="K109" s="320" t="s">
        <v>921</v>
      </c>
      <c r="L109" s="320" t="s">
        <v>451</v>
      </c>
      <c r="M109" s="320" t="s">
        <v>922</v>
      </c>
      <c r="N109" s="320">
        <v>0</v>
      </c>
    </row>
    <row r="110" spans="1:14" ht="187.2">
      <c r="A110" s="335">
        <v>107</v>
      </c>
      <c r="B110" s="328" t="s">
        <v>346</v>
      </c>
      <c r="C110" s="328" t="s">
        <v>600</v>
      </c>
      <c r="D110" s="328" t="s">
        <v>923</v>
      </c>
      <c r="E110" s="328" t="s">
        <v>6</v>
      </c>
      <c r="F110" s="328" t="s">
        <v>183</v>
      </c>
      <c r="G110" s="328" t="s">
        <v>924</v>
      </c>
      <c r="H110" s="328" t="s">
        <v>327</v>
      </c>
      <c r="I110" s="328" t="s">
        <v>925</v>
      </c>
      <c r="J110" s="320" t="s">
        <v>926</v>
      </c>
      <c r="K110" s="320" t="s">
        <v>921</v>
      </c>
      <c r="L110" s="320" t="s">
        <v>451</v>
      </c>
      <c r="M110" s="320" t="s">
        <v>927</v>
      </c>
      <c r="N110" s="320">
        <v>0</v>
      </c>
    </row>
    <row r="111" spans="1:14" ht="187.2">
      <c r="A111" s="335">
        <v>108</v>
      </c>
      <c r="B111" s="328" t="s">
        <v>356</v>
      </c>
      <c r="C111" s="328" t="s">
        <v>928</v>
      </c>
      <c r="D111" s="328" t="s">
        <v>929</v>
      </c>
      <c r="E111" s="328" t="s">
        <v>6</v>
      </c>
      <c r="F111" s="328" t="s">
        <v>183</v>
      </c>
      <c r="G111" s="328" t="s">
        <v>930</v>
      </c>
      <c r="H111" s="328" t="s">
        <v>341</v>
      </c>
      <c r="I111" s="328" t="s">
        <v>931</v>
      </c>
      <c r="J111" s="320" t="s">
        <v>363</v>
      </c>
      <c r="K111" s="320"/>
      <c r="L111" s="320"/>
      <c r="M111" s="320" t="s">
        <v>932</v>
      </c>
      <c r="N111" s="320">
        <v>56000</v>
      </c>
    </row>
    <row r="112" spans="1:14" ht="210.6">
      <c r="A112" s="335">
        <v>109</v>
      </c>
      <c r="B112" s="328" t="s">
        <v>356</v>
      </c>
      <c r="C112" s="328" t="s">
        <v>933</v>
      </c>
      <c r="D112" s="328" t="s">
        <v>934</v>
      </c>
      <c r="E112" s="328" t="s">
        <v>6</v>
      </c>
      <c r="F112" s="328" t="s">
        <v>183</v>
      </c>
      <c r="G112" s="328" t="s">
        <v>935</v>
      </c>
      <c r="H112" s="328" t="s">
        <v>341</v>
      </c>
      <c r="I112" s="328" t="s">
        <v>936</v>
      </c>
      <c r="J112" s="320" t="s">
        <v>937</v>
      </c>
      <c r="K112" s="320" t="s">
        <v>938</v>
      </c>
      <c r="L112" s="320" t="s">
        <v>344</v>
      </c>
      <c r="M112" s="320" t="s">
        <v>939</v>
      </c>
      <c r="N112" s="320">
        <v>30000</v>
      </c>
    </row>
    <row r="113" spans="1:14" ht="234">
      <c r="A113" s="335">
        <v>110</v>
      </c>
      <c r="B113" s="328" t="s">
        <v>356</v>
      </c>
      <c r="C113" s="328" t="s">
        <v>940</v>
      </c>
      <c r="D113" s="328" t="s">
        <v>941</v>
      </c>
      <c r="E113" s="328" t="s">
        <v>6</v>
      </c>
      <c r="F113" s="328" t="s">
        <v>183</v>
      </c>
      <c r="G113" s="328" t="s">
        <v>942</v>
      </c>
      <c r="H113" s="328" t="s">
        <v>341</v>
      </c>
      <c r="I113" s="328" t="s">
        <v>943</v>
      </c>
      <c r="J113" s="320" t="s">
        <v>944</v>
      </c>
      <c r="K113" s="320" t="s">
        <v>945</v>
      </c>
      <c r="L113" s="320" t="s">
        <v>344</v>
      </c>
      <c r="M113" s="320" t="s">
        <v>946</v>
      </c>
      <c r="N113" s="320" t="s">
        <v>947</v>
      </c>
    </row>
    <row r="114" spans="1:14" ht="187.2">
      <c r="A114" s="335">
        <v>111</v>
      </c>
      <c r="B114" s="328" t="s">
        <v>356</v>
      </c>
      <c r="C114" s="328" t="s">
        <v>948</v>
      </c>
      <c r="D114" s="328" t="s">
        <v>949</v>
      </c>
      <c r="E114" s="328" t="s">
        <v>6</v>
      </c>
      <c r="F114" s="328" t="s">
        <v>183</v>
      </c>
      <c r="G114" s="328" t="s">
        <v>950</v>
      </c>
      <c r="H114" s="328" t="s">
        <v>341</v>
      </c>
      <c r="I114" s="328" t="s">
        <v>951</v>
      </c>
      <c r="J114" s="320" t="s">
        <v>952</v>
      </c>
      <c r="K114" s="320" t="s">
        <v>953</v>
      </c>
      <c r="L114" s="320" t="s">
        <v>344</v>
      </c>
      <c r="M114" s="320" t="s">
        <v>954</v>
      </c>
      <c r="N114" s="320" t="s">
        <v>955</v>
      </c>
    </row>
    <row r="115" spans="1:14" ht="187.2">
      <c r="A115" s="335">
        <v>112</v>
      </c>
      <c r="B115" s="328" t="s">
        <v>333</v>
      </c>
      <c r="C115" s="328" t="s">
        <v>956</v>
      </c>
      <c r="D115" s="328" t="s">
        <v>957</v>
      </c>
      <c r="E115" s="328" t="s">
        <v>6</v>
      </c>
      <c r="F115" s="328" t="s">
        <v>183</v>
      </c>
      <c r="G115" s="328" t="s">
        <v>958</v>
      </c>
      <c r="H115" s="328" t="s">
        <v>327</v>
      </c>
      <c r="I115" s="328" t="s">
        <v>959</v>
      </c>
      <c r="J115" s="320" t="s">
        <v>557</v>
      </c>
      <c r="K115" s="320" t="s">
        <v>558</v>
      </c>
      <c r="L115" s="320" t="s">
        <v>451</v>
      </c>
      <c r="M115" s="320" t="s">
        <v>587</v>
      </c>
      <c r="N115" s="320">
        <v>30000</v>
      </c>
    </row>
    <row r="116" spans="1:14" ht="163.80000000000001">
      <c r="A116" s="335">
        <v>113</v>
      </c>
      <c r="B116" s="328" t="s">
        <v>333</v>
      </c>
      <c r="C116" s="328" t="s">
        <v>960</v>
      </c>
      <c r="D116" s="328" t="s">
        <v>961</v>
      </c>
      <c r="E116" s="328" t="s">
        <v>4</v>
      </c>
      <c r="F116" s="328" t="s">
        <v>183</v>
      </c>
      <c r="G116" s="328" t="s">
        <v>962</v>
      </c>
      <c r="H116" s="328" t="s">
        <v>327</v>
      </c>
      <c r="I116" s="328" t="s">
        <v>963</v>
      </c>
      <c r="J116" s="320" t="s">
        <v>529</v>
      </c>
      <c r="K116" s="320" t="s">
        <v>964</v>
      </c>
      <c r="L116" s="320" t="s">
        <v>964</v>
      </c>
      <c r="M116" s="320" t="s">
        <v>964</v>
      </c>
      <c r="N116" s="320" t="s">
        <v>327</v>
      </c>
    </row>
    <row r="117" spans="1:14" ht="163.80000000000001">
      <c r="A117" s="335">
        <v>114</v>
      </c>
      <c r="B117" s="328" t="s">
        <v>333</v>
      </c>
      <c r="C117" s="328" t="s">
        <v>965</v>
      </c>
      <c r="D117" s="328" t="s">
        <v>966</v>
      </c>
      <c r="E117" s="328" t="s">
        <v>6</v>
      </c>
      <c r="F117" s="328" t="s">
        <v>183</v>
      </c>
      <c r="G117" s="328" t="s">
        <v>967</v>
      </c>
      <c r="H117" s="328" t="s">
        <v>562</v>
      </c>
      <c r="I117" s="328" t="s">
        <v>968</v>
      </c>
      <c r="J117" s="320" t="s">
        <v>564</v>
      </c>
      <c r="K117" s="320" t="s">
        <v>565</v>
      </c>
      <c r="L117" s="320" t="s">
        <v>569</v>
      </c>
      <c r="M117" s="320" t="s">
        <v>535</v>
      </c>
      <c r="N117" s="320" t="s">
        <v>790</v>
      </c>
    </row>
    <row r="118" spans="1:14" ht="187.2">
      <c r="A118" s="335">
        <v>115</v>
      </c>
      <c r="B118" s="328" t="s">
        <v>333</v>
      </c>
      <c r="C118" s="328" t="s">
        <v>969</v>
      </c>
      <c r="D118" s="328" t="s">
        <v>970</v>
      </c>
      <c r="E118" s="328" t="s">
        <v>6</v>
      </c>
      <c r="F118" s="328" t="s">
        <v>183</v>
      </c>
      <c r="G118" s="328" t="s">
        <v>971</v>
      </c>
      <c r="H118" s="328" t="s">
        <v>327</v>
      </c>
      <c r="I118" s="328" t="s">
        <v>972</v>
      </c>
      <c r="J118" s="320" t="s">
        <v>973</v>
      </c>
      <c r="K118" s="320" t="s">
        <v>974</v>
      </c>
      <c r="L118" s="320" t="s">
        <v>451</v>
      </c>
      <c r="M118" s="320" t="s">
        <v>975</v>
      </c>
      <c r="N118" s="320">
        <v>30000</v>
      </c>
    </row>
    <row r="119" spans="1:14" ht="210.6">
      <c r="A119" s="335">
        <v>116</v>
      </c>
      <c r="B119" s="328" t="s">
        <v>333</v>
      </c>
      <c r="C119" s="328" t="s">
        <v>339</v>
      </c>
      <c r="D119" s="328" t="s">
        <v>976</v>
      </c>
      <c r="E119" s="328" t="s">
        <v>4</v>
      </c>
      <c r="F119" s="328" t="s">
        <v>183</v>
      </c>
      <c r="G119" s="328" t="s">
        <v>971</v>
      </c>
      <c r="H119" s="328" t="s">
        <v>327</v>
      </c>
      <c r="I119" s="328" t="s">
        <v>977</v>
      </c>
      <c r="J119" s="320" t="s">
        <v>529</v>
      </c>
      <c r="K119" s="320" t="s">
        <v>978</v>
      </c>
      <c r="L119" s="320" t="s">
        <v>530</v>
      </c>
      <c r="M119" s="320" t="s">
        <v>530</v>
      </c>
      <c r="N119" s="320" t="s">
        <v>530</v>
      </c>
    </row>
    <row r="120" spans="1:14" ht="117">
      <c r="A120" s="335">
        <v>117</v>
      </c>
      <c r="B120" s="328" t="s">
        <v>333</v>
      </c>
      <c r="C120" s="328" t="s">
        <v>979</v>
      </c>
      <c r="D120" s="328" t="s">
        <v>980</v>
      </c>
      <c r="E120" s="328" t="s">
        <v>4</v>
      </c>
      <c r="F120" s="328" t="s">
        <v>183</v>
      </c>
      <c r="G120" s="328" t="s">
        <v>981</v>
      </c>
      <c r="H120" s="328" t="s">
        <v>327</v>
      </c>
      <c r="I120" s="328" t="s">
        <v>982</v>
      </c>
      <c r="J120" s="320" t="s">
        <v>564</v>
      </c>
      <c r="K120" s="320" t="s">
        <v>983</v>
      </c>
      <c r="L120" s="320" t="s">
        <v>983</v>
      </c>
      <c r="M120" s="320" t="s">
        <v>983</v>
      </c>
      <c r="N120" s="320">
        <v>50000</v>
      </c>
    </row>
    <row r="121" spans="1:14" ht="280.8">
      <c r="A121" s="335">
        <v>118</v>
      </c>
      <c r="B121" s="328" t="s">
        <v>333</v>
      </c>
      <c r="C121" s="328" t="s">
        <v>984</v>
      </c>
      <c r="D121" s="328" t="s">
        <v>985</v>
      </c>
      <c r="E121" s="328" t="s">
        <v>4</v>
      </c>
      <c r="F121" s="328" t="s">
        <v>183</v>
      </c>
      <c r="G121" s="328" t="s">
        <v>986</v>
      </c>
      <c r="H121" s="328" t="s">
        <v>987</v>
      </c>
      <c r="I121" s="328" t="s">
        <v>988</v>
      </c>
      <c r="J121" s="320" t="s">
        <v>335</v>
      </c>
      <c r="K121" s="320"/>
      <c r="L121" s="320"/>
      <c r="M121" s="320" t="s">
        <v>989</v>
      </c>
      <c r="N121" s="320"/>
    </row>
    <row r="122" spans="1:14" ht="140.4">
      <c r="A122" s="335">
        <v>119</v>
      </c>
      <c r="B122" s="328" t="s">
        <v>333</v>
      </c>
      <c r="C122" s="328" t="s">
        <v>990</v>
      </c>
      <c r="D122" s="328" t="s">
        <v>991</v>
      </c>
      <c r="E122" s="328" t="s">
        <v>6</v>
      </c>
      <c r="F122" s="328" t="s">
        <v>183</v>
      </c>
      <c r="G122" s="328" t="s">
        <v>992</v>
      </c>
      <c r="H122" s="328" t="s">
        <v>327</v>
      </c>
      <c r="I122" s="328" t="s">
        <v>993</v>
      </c>
      <c r="J122" s="320" t="s">
        <v>335</v>
      </c>
      <c r="K122" s="320" t="s">
        <v>994</v>
      </c>
      <c r="L122" s="320"/>
      <c r="M122" s="320" t="s">
        <v>983</v>
      </c>
      <c r="N122" s="320" t="s">
        <v>995</v>
      </c>
    </row>
    <row r="123" spans="1:14" ht="187.2">
      <c r="A123" s="335">
        <v>120</v>
      </c>
      <c r="B123" s="328" t="s">
        <v>333</v>
      </c>
      <c r="C123" s="328" t="s">
        <v>996</v>
      </c>
      <c r="D123" s="328" t="s">
        <v>997</v>
      </c>
      <c r="E123" s="328" t="s">
        <v>4</v>
      </c>
      <c r="F123" s="328" t="s">
        <v>183</v>
      </c>
      <c r="G123" s="328" t="s">
        <v>998</v>
      </c>
      <c r="H123" s="328" t="s">
        <v>327</v>
      </c>
      <c r="I123" s="328" t="s">
        <v>999</v>
      </c>
      <c r="J123" s="320" t="s">
        <v>529</v>
      </c>
      <c r="K123" s="320" t="s">
        <v>529</v>
      </c>
      <c r="L123" s="320" t="s">
        <v>529</v>
      </c>
      <c r="M123" s="320" t="s">
        <v>535</v>
      </c>
      <c r="N123" s="320" t="s">
        <v>1000</v>
      </c>
    </row>
    <row r="124" spans="1:14" ht="163.80000000000001">
      <c r="A124" s="335">
        <v>121</v>
      </c>
      <c r="B124" s="328" t="s">
        <v>333</v>
      </c>
      <c r="C124" s="328" t="s">
        <v>1001</v>
      </c>
      <c r="D124" s="328" t="s">
        <v>1002</v>
      </c>
      <c r="E124" s="328" t="s">
        <v>4</v>
      </c>
      <c r="F124" s="328" t="s">
        <v>183</v>
      </c>
      <c r="G124" s="328" t="s">
        <v>998</v>
      </c>
      <c r="H124" s="328" t="s">
        <v>327</v>
      </c>
      <c r="I124" s="328" t="s">
        <v>1003</v>
      </c>
      <c r="J124" s="320" t="s">
        <v>1004</v>
      </c>
      <c r="K124" s="320" t="s">
        <v>1005</v>
      </c>
      <c r="L124" s="320" t="s">
        <v>569</v>
      </c>
      <c r="M124" s="320" t="s">
        <v>535</v>
      </c>
      <c r="N124" s="320" t="s">
        <v>1006</v>
      </c>
    </row>
    <row r="125" spans="1:14" ht="93.6">
      <c r="A125" s="335">
        <v>122</v>
      </c>
      <c r="B125" s="328" t="s">
        <v>333</v>
      </c>
      <c r="C125" s="328" t="s">
        <v>1007</v>
      </c>
      <c r="D125" s="328" t="s">
        <v>1008</v>
      </c>
      <c r="E125" s="328" t="s">
        <v>6</v>
      </c>
      <c r="F125" s="328" t="s">
        <v>183</v>
      </c>
      <c r="G125" s="328" t="s">
        <v>1009</v>
      </c>
      <c r="H125" s="328" t="s">
        <v>327</v>
      </c>
      <c r="I125" s="328" t="s">
        <v>1010</v>
      </c>
      <c r="J125" s="320" t="s">
        <v>335</v>
      </c>
      <c r="K125" s="320"/>
      <c r="L125" s="320"/>
      <c r="M125" s="320"/>
      <c r="N125" s="320"/>
    </row>
    <row r="126" spans="1:14" ht="304.2">
      <c r="A126" s="335">
        <v>123</v>
      </c>
      <c r="B126" s="328" t="s">
        <v>333</v>
      </c>
      <c r="C126" s="328" t="s">
        <v>1011</v>
      </c>
      <c r="D126" s="328" t="s">
        <v>1012</v>
      </c>
      <c r="E126" s="328" t="s">
        <v>4</v>
      </c>
      <c r="F126" s="328" t="s">
        <v>183</v>
      </c>
      <c r="G126" s="328" t="s">
        <v>1013</v>
      </c>
      <c r="H126" s="328" t="s">
        <v>327</v>
      </c>
      <c r="I126" s="328" t="s">
        <v>1014</v>
      </c>
      <c r="J126" s="320" t="s">
        <v>335</v>
      </c>
      <c r="K126" s="320"/>
      <c r="L126" s="320"/>
      <c r="M126" s="320"/>
      <c r="N126" s="320"/>
    </row>
    <row r="127" spans="1:14" ht="140.4">
      <c r="A127" s="335">
        <v>124</v>
      </c>
      <c r="B127" s="328" t="s">
        <v>333</v>
      </c>
      <c r="C127" s="328" t="s">
        <v>1015</v>
      </c>
      <c r="D127" s="328" t="s">
        <v>1016</v>
      </c>
      <c r="E127" s="328" t="s">
        <v>6</v>
      </c>
      <c r="F127" s="328" t="s">
        <v>183</v>
      </c>
      <c r="G127" s="328" t="s">
        <v>1017</v>
      </c>
      <c r="H127" s="328" t="s">
        <v>562</v>
      </c>
      <c r="I127" s="328" t="s">
        <v>1018</v>
      </c>
      <c r="J127" s="320" t="s">
        <v>564</v>
      </c>
      <c r="K127" s="320" t="s">
        <v>565</v>
      </c>
      <c r="L127" s="320" t="s">
        <v>569</v>
      </c>
      <c r="M127" s="320" t="s">
        <v>535</v>
      </c>
      <c r="N127" s="320" t="s">
        <v>790</v>
      </c>
    </row>
    <row r="128" spans="1:14" ht="117">
      <c r="A128" s="335">
        <v>125</v>
      </c>
      <c r="B128" s="328" t="s">
        <v>333</v>
      </c>
      <c r="C128" s="328" t="s">
        <v>1019</v>
      </c>
      <c r="D128" s="328" t="s">
        <v>1020</v>
      </c>
      <c r="E128" s="328" t="s">
        <v>6</v>
      </c>
      <c r="F128" s="328" t="s">
        <v>183</v>
      </c>
      <c r="G128" s="328" t="s">
        <v>1017</v>
      </c>
      <c r="H128" s="328" t="s">
        <v>562</v>
      </c>
      <c r="I128" s="328" t="s">
        <v>1021</v>
      </c>
      <c r="J128" s="320" t="s">
        <v>335</v>
      </c>
      <c r="K128" s="320" t="s">
        <v>335</v>
      </c>
      <c r="L128" s="320" t="s">
        <v>335</v>
      </c>
      <c r="M128" s="320" t="s">
        <v>535</v>
      </c>
      <c r="N128" s="320" t="s">
        <v>1022</v>
      </c>
    </row>
    <row r="129" spans="1:14" ht="117">
      <c r="A129" s="335">
        <v>126</v>
      </c>
      <c r="B129" s="328" t="s">
        <v>346</v>
      </c>
      <c r="C129" s="328" t="s">
        <v>362</v>
      </c>
      <c r="D129" s="328" t="s">
        <v>1023</v>
      </c>
      <c r="E129" s="328" t="s">
        <v>6</v>
      </c>
      <c r="F129" s="328" t="s">
        <v>183</v>
      </c>
      <c r="G129" s="328" t="s">
        <v>1024</v>
      </c>
      <c r="H129" s="328" t="s">
        <v>327</v>
      </c>
      <c r="I129" s="328" t="s">
        <v>1025</v>
      </c>
      <c r="J129" s="320" t="s">
        <v>426</v>
      </c>
      <c r="K129" s="320"/>
      <c r="L129" s="320"/>
      <c r="M129" s="320" t="s">
        <v>1026</v>
      </c>
      <c r="N129" s="320">
        <v>15000</v>
      </c>
    </row>
    <row r="130" spans="1:14" ht="93.6">
      <c r="A130" s="335">
        <v>127</v>
      </c>
      <c r="B130" s="328" t="s">
        <v>346</v>
      </c>
      <c r="C130" s="328" t="s">
        <v>1027</v>
      </c>
      <c r="D130" s="328" t="s">
        <v>1028</v>
      </c>
      <c r="E130" s="328" t="s">
        <v>6</v>
      </c>
      <c r="F130" s="328" t="s">
        <v>183</v>
      </c>
      <c r="G130" s="328" t="s">
        <v>958</v>
      </c>
      <c r="H130" s="328" t="s">
        <v>327</v>
      </c>
      <c r="I130" s="328" t="s">
        <v>1029</v>
      </c>
      <c r="J130" s="320" t="s">
        <v>625</v>
      </c>
      <c r="K130" s="320" t="s">
        <v>1030</v>
      </c>
      <c r="L130" s="320" t="s">
        <v>451</v>
      </c>
      <c r="M130" s="320" t="s">
        <v>1031</v>
      </c>
      <c r="N130" s="320">
        <v>30000</v>
      </c>
    </row>
    <row r="131" spans="1:14" ht="163.80000000000001">
      <c r="A131" s="335">
        <v>128</v>
      </c>
      <c r="B131" s="328" t="s">
        <v>346</v>
      </c>
      <c r="C131" s="328" t="s">
        <v>1032</v>
      </c>
      <c r="D131" s="328" t="s">
        <v>1033</v>
      </c>
      <c r="E131" s="328" t="s">
        <v>4</v>
      </c>
      <c r="F131" s="328" t="s">
        <v>183</v>
      </c>
      <c r="G131" s="328" t="s">
        <v>962</v>
      </c>
      <c r="H131" s="328" t="s">
        <v>327</v>
      </c>
      <c r="I131" s="328" t="s">
        <v>1034</v>
      </c>
      <c r="J131" s="320" t="s">
        <v>426</v>
      </c>
      <c r="K131" s="320"/>
      <c r="L131" s="320"/>
      <c r="M131" s="320" t="s">
        <v>632</v>
      </c>
      <c r="N131" s="320">
        <v>0</v>
      </c>
    </row>
    <row r="132" spans="1:14" ht="93.6">
      <c r="A132" s="335">
        <v>129</v>
      </c>
      <c r="B132" s="328" t="s">
        <v>346</v>
      </c>
      <c r="C132" s="328" t="s">
        <v>1035</v>
      </c>
      <c r="D132" s="328" t="s">
        <v>1036</v>
      </c>
      <c r="E132" s="328" t="s">
        <v>6</v>
      </c>
      <c r="F132" s="328" t="s">
        <v>183</v>
      </c>
      <c r="G132" s="328" t="s">
        <v>981</v>
      </c>
      <c r="H132" s="328" t="s">
        <v>327</v>
      </c>
      <c r="I132" s="328" t="s">
        <v>1037</v>
      </c>
      <c r="J132" s="320" t="s">
        <v>1038</v>
      </c>
      <c r="K132" s="320" t="s">
        <v>1039</v>
      </c>
      <c r="L132" s="320" t="s">
        <v>432</v>
      </c>
      <c r="M132" s="320" t="s">
        <v>1026</v>
      </c>
      <c r="N132" s="320">
        <v>30000</v>
      </c>
    </row>
    <row r="133" spans="1:14" ht="280.8">
      <c r="A133" s="335">
        <v>130</v>
      </c>
      <c r="B133" s="328" t="s">
        <v>346</v>
      </c>
      <c r="C133" s="328" t="s">
        <v>1040</v>
      </c>
      <c r="D133" s="328" t="s">
        <v>1041</v>
      </c>
      <c r="E133" s="328" t="s">
        <v>5</v>
      </c>
      <c r="F133" s="328" t="s">
        <v>331</v>
      </c>
      <c r="G133" s="328" t="s">
        <v>992</v>
      </c>
      <c r="H133" s="328" t="s">
        <v>327</v>
      </c>
      <c r="I133" s="328" t="s">
        <v>1042</v>
      </c>
      <c r="J133" s="320" t="s">
        <v>426</v>
      </c>
      <c r="K133" s="320"/>
      <c r="L133" s="320"/>
      <c r="M133" s="320" t="s">
        <v>1043</v>
      </c>
      <c r="N133" s="320">
        <v>0</v>
      </c>
    </row>
    <row r="134" spans="1:14" ht="70.2">
      <c r="A134" s="335">
        <v>131</v>
      </c>
      <c r="B134" s="328" t="s">
        <v>326</v>
      </c>
      <c r="C134" s="328" t="s">
        <v>1044</v>
      </c>
      <c r="D134" s="328" t="s">
        <v>1045</v>
      </c>
      <c r="E134" s="328" t="s">
        <v>6</v>
      </c>
      <c r="F134" s="328" t="s">
        <v>183</v>
      </c>
      <c r="G134" s="328" t="s">
        <v>1046</v>
      </c>
      <c r="H134" s="328" t="s">
        <v>329</v>
      </c>
      <c r="I134" s="328" t="s">
        <v>1047</v>
      </c>
      <c r="J134" s="320" t="s">
        <v>415</v>
      </c>
      <c r="K134" s="320"/>
      <c r="L134" s="320"/>
      <c r="M134" s="320"/>
      <c r="N134" s="320"/>
    </row>
    <row r="135" spans="1:14" ht="70.2">
      <c r="A135" s="335">
        <v>132</v>
      </c>
      <c r="B135" s="328" t="s">
        <v>326</v>
      </c>
      <c r="C135" s="328" t="s">
        <v>1048</v>
      </c>
      <c r="D135" s="328" t="s">
        <v>1049</v>
      </c>
      <c r="E135" s="328" t="s">
        <v>6</v>
      </c>
      <c r="F135" s="328" t="s">
        <v>183</v>
      </c>
      <c r="G135" s="328" t="s">
        <v>1050</v>
      </c>
      <c r="H135" s="328" t="s">
        <v>327</v>
      </c>
      <c r="I135" s="328" t="s">
        <v>1051</v>
      </c>
      <c r="J135" s="320" t="s">
        <v>415</v>
      </c>
      <c r="K135" s="320"/>
      <c r="L135" s="320"/>
      <c r="M135" s="320"/>
      <c r="N135" s="320"/>
    </row>
    <row r="136" spans="1:14" ht="117">
      <c r="A136" s="335">
        <v>133</v>
      </c>
      <c r="B136" s="328" t="s">
        <v>326</v>
      </c>
      <c r="C136" s="328" t="s">
        <v>1052</v>
      </c>
      <c r="D136" s="328" t="s">
        <v>1053</v>
      </c>
      <c r="E136" s="328" t="s">
        <v>6</v>
      </c>
      <c r="F136" s="328" t="s">
        <v>183</v>
      </c>
      <c r="G136" s="328" t="s">
        <v>1054</v>
      </c>
      <c r="H136" s="328" t="s">
        <v>329</v>
      </c>
      <c r="I136" s="328" t="s">
        <v>1055</v>
      </c>
      <c r="J136" s="320" t="s">
        <v>415</v>
      </c>
      <c r="K136" s="320"/>
      <c r="L136" s="320"/>
      <c r="M136" s="320"/>
      <c r="N136" s="320"/>
    </row>
    <row r="137" spans="1:14" ht="117">
      <c r="A137" s="335">
        <v>134</v>
      </c>
      <c r="B137" s="328" t="s">
        <v>326</v>
      </c>
      <c r="C137" s="328" t="s">
        <v>1056</v>
      </c>
      <c r="D137" s="328" t="s">
        <v>1057</v>
      </c>
      <c r="E137" s="328" t="s">
        <v>6</v>
      </c>
      <c r="F137" s="328" t="s">
        <v>183</v>
      </c>
      <c r="G137" s="328" t="s">
        <v>1058</v>
      </c>
      <c r="H137" s="328" t="s">
        <v>327</v>
      </c>
      <c r="I137" s="328" t="s">
        <v>1059</v>
      </c>
      <c r="J137" s="320" t="s">
        <v>415</v>
      </c>
      <c r="K137" s="320"/>
      <c r="L137" s="320"/>
      <c r="M137" s="320"/>
      <c r="N137" s="320"/>
    </row>
    <row r="138" spans="1:14" ht="117">
      <c r="A138" s="335">
        <v>135</v>
      </c>
      <c r="B138" s="328" t="s">
        <v>326</v>
      </c>
      <c r="C138" s="328" t="s">
        <v>1060</v>
      </c>
      <c r="D138" s="328" t="s">
        <v>1061</v>
      </c>
      <c r="E138" s="328" t="s">
        <v>4</v>
      </c>
      <c r="F138" s="328" t="s">
        <v>810</v>
      </c>
      <c r="G138" s="328" t="s">
        <v>1062</v>
      </c>
      <c r="H138" s="328" t="s">
        <v>327</v>
      </c>
      <c r="I138" s="328" t="s">
        <v>1063</v>
      </c>
      <c r="J138" s="320" t="s">
        <v>415</v>
      </c>
      <c r="K138" s="320"/>
      <c r="L138" s="320"/>
      <c r="M138" s="320"/>
      <c r="N138" s="320"/>
    </row>
    <row r="139" spans="1:14" ht="70.2">
      <c r="A139" s="335">
        <v>136</v>
      </c>
      <c r="B139" s="328" t="s">
        <v>326</v>
      </c>
      <c r="C139" s="328" t="s">
        <v>1064</v>
      </c>
      <c r="D139" s="328" t="s">
        <v>1065</v>
      </c>
      <c r="E139" s="328" t="s">
        <v>6</v>
      </c>
      <c r="F139" s="328" t="s">
        <v>183</v>
      </c>
      <c r="G139" s="328" t="s">
        <v>1066</v>
      </c>
      <c r="H139" s="328" t="s">
        <v>327</v>
      </c>
      <c r="I139" s="328" t="s">
        <v>1067</v>
      </c>
      <c r="J139" s="320" t="s">
        <v>415</v>
      </c>
      <c r="K139" s="320"/>
      <c r="L139" s="320"/>
      <c r="M139" s="320"/>
      <c r="N139" s="320"/>
    </row>
    <row r="140" spans="1:14" ht="70.2">
      <c r="A140" s="335">
        <v>137</v>
      </c>
      <c r="B140" s="328" t="s">
        <v>326</v>
      </c>
      <c r="C140" s="328" t="s">
        <v>1068</v>
      </c>
      <c r="D140" s="328" t="s">
        <v>1069</v>
      </c>
      <c r="E140" s="328" t="s">
        <v>5</v>
      </c>
      <c r="F140" s="328" t="s">
        <v>810</v>
      </c>
      <c r="G140" s="328" t="s">
        <v>1070</v>
      </c>
      <c r="H140" s="328" t="s">
        <v>327</v>
      </c>
      <c r="I140" s="328" t="s">
        <v>1071</v>
      </c>
      <c r="J140" s="320" t="s">
        <v>415</v>
      </c>
      <c r="K140" s="320"/>
      <c r="L140" s="320"/>
      <c r="M140" s="320"/>
      <c r="N140" s="320"/>
    </row>
    <row r="141" spans="1:14" ht="117">
      <c r="A141" s="335">
        <v>138</v>
      </c>
      <c r="B141" s="328" t="s">
        <v>326</v>
      </c>
      <c r="C141" s="328" t="s">
        <v>1072</v>
      </c>
      <c r="D141" s="328" t="s">
        <v>1073</v>
      </c>
      <c r="E141" s="328" t="s">
        <v>5</v>
      </c>
      <c r="F141" s="328" t="s">
        <v>183</v>
      </c>
      <c r="G141" s="328" t="s">
        <v>1074</v>
      </c>
      <c r="H141" s="328" t="s">
        <v>327</v>
      </c>
      <c r="I141" s="328" t="s">
        <v>1075</v>
      </c>
      <c r="J141" s="320" t="s">
        <v>415</v>
      </c>
      <c r="K141" s="320"/>
      <c r="L141" s="320"/>
      <c r="M141" s="320"/>
      <c r="N141" s="320"/>
    </row>
    <row r="142" spans="1:14" ht="117">
      <c r="A142" s="335">
        <v>139</v>
      </c>
      <c r="B142" s="328" t="s">
        <v>356</v>
      </c>
      <c r="C142" s="328" t="s">
        <v>1076</v>
      </c>
      <c r="D142" s="328" t="s">
        <v>1077</v>
      </c>
      <c r="E142" s="328" t="s">
        <v>1078</v>
      </c>
      <c r="F142" s="328" t="s">
        <v>183</v>
      </c>
      <c r="G142" s="328" t="s">
        <v>1079</v>
      </c>
      <c r="H142" s="328" t="s">
        <v>327</v>
      </c>
      <c r="I142" s="328" t="s">
        <v>1080</v>
      </c>
      <c r="J142" s="320" t="s">
        <v>363</v>
      </c>
      <c r="K142" s="320"/>
      <c r="L142" s="320"/>
      <c r="M142" s="320" t="s">
        <v>1081</v>
      </c>
      <c r="N142" s="320"/>
    </row>
    <row r="143" spans="1:14" ht="163.80000000000001">
      <c r="A143" s="335">
        <v>140</v>
      </c>
      <c r="B143" s="328" t="s">
        <v>356</v>
      </c>
      <c r="C143" s="328" t="s">
        <v>1082</v>
      </c>
      <c r="D143" s="328" t="s">
        <v>1083</v>
      </c>
      <c r="E143" s="328" t="s">
        <v>4</v>
      </c>
      <c r="F143" s="328" t="s">
        <v>183</v>
      </c>
      <c r="G143" s="328" t="s">
        <v>1084</v>
      </c>
      <c r="H143" s="328" t="s">
        <v>327</v>
      </c>
      <c r="I143" s="328" t="s">
        <v>1085</v>
      </c>
      <c r="J143" s="320" t="s">
        <v>363</v>
      </c>
      <c r="K143" s="320"/>
      <c r="L143" s="320"/>
      <c r="M143" s="320" t="s">
        <v>1086</v>
      </c>
      <c r="N143" s="320">
        <v>50000</v>
      </c>
    </row>
    <row r="144" spans="1:14" ht="93.6">
      <c r="A144" s="335">
        <v>141</v>
      </c>
      <c r="B144" s="328" t="s">
        <v>356</v>
      </c>
      <c r="C144" s="328" t="s">
        <v>1087</v>
      </c>
      <c r="D144" s="328" t="s">
        <v>1088</v>
      </c>
      <c r="E144" s="328" t="s">
        <v>4</v>
      </c>
      <c r="F144" s="328" t="s">
        <v>183</v>
      </c>
      <c r="G144" s="328" t="s">
        <v>1089</v>
      </c>
      <c r="H144" s="328" t="s">
        <v>327</v>
      </c>
      <c r="I144" s="328" t="s">
        <v>1090</v>
      </c>
      <c r="J144" s="320" t="s">
        <v>363</v>
      </c>
      <c r="K144" s="320"/>
      <c r="L144" s="320"/>
      <c r="M144" s="320" t="s">
        <v>404</v>
      </c>
      <c r="N144" s="320"/>
    </row>
    <row r="145" spans="1:14" ht="70.2">
      <c r="A145" s="335">
        <v>142</v>
      </c>
      <c r="B145" s="328" t="s">
        <v>356</v>
      </c>
      <c r="C145" s="328" t="s">
        <v>1091</v>
      </c>
      <c r="D145" s="328" t="s">
        <v>1092</v>
      </c>
      <c r="E145" s="328" t="s">
        <v>4</v>
      </c>
      <c r="F145" s="328" t="s">
        <v>183</v>
      </c>
      <c r="G145" s="328" t="s">
        <v>1093</v>
      </c>
      <c r="H145" s="328" t="s">
        <v>327</v>
      </c>
      <c r="I145" s="328" t="s">
        <v>1094</v>
      </c>
      <c r="J145" s="320" t="s">
        <v>363</v>
      </c>
      <c r="K145" s="320"/>
      <c r="L145" s="320"/>
      <c r="M145" s="320" t="s">
        <v>404</v>
      </c>
      <c r="N145" s="320"/>
    </row>
    <row r="146" spans="1:14" ht="117">
      <c r="A146" s="335">
        <v>143</v>
      </c>
      <c r="B146" s="328" t="s">
        <v>356</v>
      </c>
      <c r="C146" s="331" t="s">
        <v>1095</v>
      </c>
      <c r="D146" s="330" t="s">
        <v>1096</v>
      </c>
      <c r="E146" s="328" t="s">
        <v>4</v>
      </c>
      <c r="F146" s="328" t="s">
        <v>183</v>
      </c>
      <c r="G146" s="331" t="s">
        <v>1097</v>
      </c>
      <c r="H146" s="328" t="s">
        <v>327</v>
      </c>
      <c r="I146" s="330" t="s">
        <v>1098</v>
      </c>
      <c r="J146" s="320" t="s">
        <v>363</v>
      </c>
      <c r="K146" s="320"/>
      <c r="L146" s="320"/>
      <c r="M146" s="320" t="s">
        <v>1099</v>
      </c>
      <c r="N146" s="320"/>
    </row>
    <row r="147" spans="1:14" ht="93.6">
      <c r="A147" s="335">
        <v>144</v>
      </c>
      <c r="B147" s="328" t="s">
        <v>356</v>
      </c>
      <c r="C147" s="334" t="s">
        <v>548</v>
      </c>
      <c r="D147" s="331" t="s">
        <v>1100</v>
      </c>
      <c r="E147" s="332" t="s">
        <v>4</v>
      </c>
      <c r="F147" s="328" t="s">
        <v>183</v>
      </c>
      <c r="G147" s="331" t="s">
        <v>1101</v>
      </c>
      <c r="H147" s="328" t="s">
        <v>327</v>
      </c>
      <c r="I147" s="333" t="s">
        <v>1102</v>
      </c>
      <c r="J147" s="320" t="s">
        <v>363</v>
      </c>
      <c r="K147" s="320"/>
      <c r="L147" s="320"/>
      <c r="M147" s="320" t="s">
        <v>1099</v>
      </c>
      <c r="N147" s="320">
        <v>50000</v>
      </c>
    </row>
    <row r="148" spans="1:14" ht="117">
      <c r="A148" s="335">
        <v>145</v>
      </c>
      <c r="B148" s="328" t="s">
        <v>356</v>
      </c>
      <c r="C148" s="333" t="s">
        <v>1103</v>
      </c>
      <c r="D148" s="333" t="s">
        <v>1104</v>
      </c>
      <c r="E148" s="334" t="s">
        <v>6</v>
      </c>
      <c r="F148" s="328" t="s">
        <v>183</v>
      </c>
      <c r="G148" s="333" t="s">
        <v>1105</v>
      </c>
      <c r="H148" s="328" t="s">
        <v>327</v>
      </c>
      <c r="I148" s="333" t="s">
        <v>1106</v>
      </c>
      <c r="J148" s="320" t="s">
        <v>1107</v>
      </c>
      <c r="K148" s="320" t="s">
        <v>1108</v>
      </c>
      <c r="L148" s="320" t="s">
        <v>344</v>
      </c>
      <c r="M148" s="320" t="s">
        <v>1109</v>
      </c>
      <c r="N148" s="320"/>
    </row>
    <row r="149" spans="1:14" ht="117">
      <c r="A149" s="335">
        <v>146</v>
      </c>
      <c r="B149" s="328" t="s">
        <v>326</v>
      </c>
      <c r="C149" s="333" t="s">
        <v>1110</v>
      </c>
      <c r="D149" s="333" t="s">
        <v>1111</v>
      </c>
      <c r="E149" s="334" t="s">
        <v>4</v>
      </c>
      <c r="F149" s="328" t="s">
        <v>183</v>
      </c>
      <c r="G149" s="333" t="s">
        <v>1112</v>
      </c>
      <c r="H149" s="328" t="s">
        <v>327</v>
      </c>
      <c r="I149" s="333" t="s">
        <v>1113</v>
      </c>
      <c r="J149" s="320" t="s">
        <v>415</v>
      </c>
      <c r="K149" s="320"/>
      <c r="L149" s="320"/>
      <c r="M149" s="320"/>
      <c r="N149" s="320"/>
    </row>
    <row r="150" spans="1:14" ht="70.2">
      <c r="A150" s="335">
        <v>147</v>
      </c>
      <c r="B150" s="328" t="s">
        <v>326</v>
      </c>
      <c r="C150" s="333" t="s">
        <v>1114</v>
      </c>
      <c r="D150" s="333" t="s">
        <v>1115</v>
      </c>
      <c r="E150" s="334" t="s">
        <v>6</v>
      </c>
      <c r="F150" s="328" t="s">
        <v>183</v>
      </c>
      <c r="G150" s="333" t="s">
        <v>1116</v>
      </c>
      <c r="H150" s="328" t="s">
        <v>327</v>
      </c>
      <c r="I150" s="333" t="s">
        <v>1117</v>
      </c>
      <c r="J150" s="320" t="s">
        <v>415</v>
      </c>
      <c r="K150" s="320"/>
      <c r="L150" s="320"/>
      <c r="M150" s="320"/>
      <c r="N150" s="320"/>
    </row>
    <row r="151" spans="1:14" ht="70.2">
      <c r="A151" s="335">
        <v>148</v>
      </c>
      <c r="B151" s="328" t="s">
        <v>326</v>
      </c>
      <c r="C151" s="333" t="s">
        <v>1118</v>
      </c>
      <c r="D151" s="333" t="s">
        <v>1119</v>
      </c>
      <c r="E151" s="334" t="s">
        <v>4</v>
      </c>
      <c r="F151" s="328" t="s">
        <v>183</v>
      </c>
      <c r="G151" s="333" t="s">
        <v>1120</v>
      </c>
      <c r="H151" s="328" t="s">
        <v>327</v>
      </c>
      <c r="I151" s="333" t="s">
        <v>1121</v>
      </c>
      <c r="J151" s="320" t="s">
        <v>415</v>
      </c>
      <c r="K151" s="320"/>
      <c r="L151" s="320"/>
      <c r="M151" s="320"/>
      <c r="N151" s="320"/>
    </row>
    <row r="152" spans="1:14" ht="187.2">
      <c r="A152" s="335">
        <v>149</v>
      </c>
      <c r="B152" s="328" t="s">
        <v>333</v>
      </c>
      <c r="C152" s="328" t="s">
        <v>1122</v>
      </c>
      <c r="D152" s="328" t="s">
        <v>1123</v>
      </c>
      <c r="E152" s="328" t="s">
        <v>4</v>
      </c>
      <c r="F152" s="328" t="s">
        <v>183</v>
      </c>
      <c r="G152" s="329" t="s">
        <v>1124</v>
      </c>
      <c r="H152" s="328" t="s">
        <v>327</v>
      </c>
      <c r="I152" s="328" t="s">
        <v>1125</v>
      </c>
      <c r="J152" s="320" t="s">
        <v>335</v>
      </c>
      <c r="K152" s="320"/>
      <c r="L152" s="320"/>
      <c r="M152" s="320"/>
      <c r="N152" s="320"/>
    </row>
    <row r="153" spans="1:14" ht="140.4">
      <c r="A153" s="335">
        <v>150</v>
      </c>
      <c r="B153" s="328" t="s">
        <v>333</v>
      </c>
      <c r="C153" s="328" t="s">
        <v>1126</v>
      </c>
      <c r="D153" s="328" t="s">
        <v>1127</v>
      </c>
      <c r="E153" s="328" t="s">
        <v>4</v>
      </c>
      <c r="F153" s="328" t="s">
        <v>183</v>
      </c>
      <c r="G153" s="329" t="s">
        <v>1128</v>
      </c>
      <c r="H153" s="328" t="s">
        <v>327</v>
      </c>
      <c r="I153" s="328" t="s">
        <v>1129</v>
      </c>
      <c r="J153" s="320" t="s">
        <v>529</v>
      </c>
      <c r="K153" s="320" t="s">
        <v>530</v>
      </c>
      <c r="L153" s="320" t="s">
        <v>530</v>
      </c>
      <c r="M153" s="320" t="s">
        <v>530</v>
      </c>
      <c r="N153" s="320" t="s">
        <v>530</v>
      </c>
    </row>
    <row r="154" spans="1:14" ht="304.2">
      <c r="A154" s="335">
        <v>151</v>
      </c>
      <c r="B154" s="328" t="s">
        <v>333</v>
      </c>
      <c r="C154" s="328" t="s">
        <v>1130</v>
      </c>
      <c r="D154" s="328" t="s">
        <v>1131</v>
      </c>
      <c r="E154" s="328" t="s">
        <v>4</v>
      </c>
      <c r="F154" s="328" t="s">
        <v>183</v>
      </c>
      <c r="G154" s="329" t="s">
        <v>1132</v>
      </c>
      <c r="H154" s="328" t="s">
        <v>327</v>
      </c>
      <c r="I154" s="328" t="s">
        <v>1133</v>
      </c>
      <c r="J154" s="320" t="s">
        <v>1134</v>
      </c>
      <c r="K154" s="320" t="s">
        <v>1135</v>
      </c>
      <c r="L154" s="320" t="s">
        <v>451</v>
      </c>
      <c r="M154" s="320" t="s">
        <v>1136</v>
      </c>
      <c r="N154" s="320">
        <v>50000</v>
      </c>
    </row>
    <row r="155" spans="1:14" ht="140.4">
      <c r="A155" s="335">
        <v>152</v>
      </c>
      <c r="B155" s="328" t="s">
        <v>333</v>
      </c>
      <c r="C155" s="328" t="s">
        <v>1137</v>
      </c>
      <c r="D155" s="328" t="s">
        <v>1138</v>
      </c>
      <c r="E155" s="328" t="s">
        <v>6</v>
      </c>
      <c r="F155" s="328" t="s">
        <v>183</v>
      </c>
      <c r="G155" s="329" t="s">
        <v>1139</v>
      </c>
      <c r="H155" s="328" t="s">
        <v>327</v>
      </c>
      <c r="I155" s="328" t="s">
        <v>1140</v>
      </c>
      <c r="J155" s="320" t="s">
        <v>564</v>
      </c>
      <c r="K155" s="320" t="s">
        <v>1141</v>
      </c>
      <c r="L155" s="320" t="s">
        <v>1142</v>
      </c>
      <c r="M155" s="320" t="s">
        <v>1143</v>
      </c>
      <c r="N155" s="320" t="s">
        <v>1144</v>
      </c>
    </row>
    <row r="156" spans="1:14" ht="163.80000000000001">
      <c r="A156" s="335">
        <v>153</v>
      </c>
      <c r="B156" s="328" t="s">
        <v>333</v>
      </c>
      <c r="C156" s="328" t="s">
        <v>1145</v>
      </c>
      <c r="D156" s="328" t="s">
        <v>1146</v>
      </c>
      <c r="E156" s="328" t="s">
        <v>5</v>
      </c>
      <c r="F156" s="328" t="s">
        <v>183</v>
      </c>
      <c r="G156" s="329" t="s">
        <v>1147</v>
      </c>
      <c r="H156" s="328" t="s">
        <v>327</v>
      </c>
      <c r="I156" s="328" t="s">
        <v>1148</v>
      </c>
      <c r="J156" s="320" t="s">
        <v>335</v>
      </c>
      <c r="K156" s="320"/>
      <c r="L156" s="320"/>
      <c r="M156" s="320"/>
      <c r="N156" s="320"/>
    </row>
    <row r="157" spans="1:14" ht="117">
      <c r="A157" s="335">
        <v>154</v>
      </c>
      <c r="B157" s="328" t="s">
        <v>346</v>
      </c>
      <c r="C157" s="328" t="s">
        <v>1149</v>
      </c>
      <c r="D157" s="328" t="s">
        <v>1150</v>
      </c>
      <c r="E157" s="328" t="s">
        <v>6</v>
      </c>
      <c r="F157" s="328" t="s">
        <v>183</v>
      </c>
      <c r="G157" s="329" t="s">
        <v>1151</v>
      </c>
      <c r="H157" s="328" t="s">
        <v>327</v>
      </c>
      <c r="I157" s="328" t="s">
        <v>1152</v>
      </c>
      <c r="J157" s="320" t="s">
        <v>426</v>
      </c>
      <c r="K157" s="320"/>
      <c r="L157" s="320"/>
      <c r="M157" s="320" t="s">
        <v>1136</v>
      </c>
      <c r="N157" s="320">
        <v>15000</v>
      </c>
    </row>
    <row r="158" spans="1:14" ht="210.6">
      <c r="A158" s="335">
        <v>155</v>
      </c>
      <c r="B158" s="328" t="s">
        <v>346</v>
      </c>
      <c r="C158" s="328" t="s">
        <v>350</v>
      </c>
      <c r="D158" s="328" t="s">
        <v>1153</v>
      </c>
      <c r="E158" s="328" t="s">
        <v>4</v>
      </c>
      <c r="F158" s="328" t="s">
        <v>183</v>
      </c>
      <c r="G158" s="329" t="s">
        <v>992</v>
      </c>
      <c r="H158" s="328" t="s">
        <v>327</v>
      </c>
      <c r="I158" s="328" t="s">
        <v>1154</v>
      </c>
      <c r="J158" s="320" t="s">
        <v>426</v>
      </c>
      <c r="K158" s="320"/>
      <c r="L158" s="320"/>
      <c r="M158" s="320" t="s">
        <v>1155</v>
      </c>
      <c r="N158" s="320">
        <v>0</v>
      </c>
    </row>
    <row r="159" spans="1:14" ht="163.80000000000001">
      <c r="A159" s="335">
        <v>156</v>
      </c>
      <c r="B159" s="328" t="s">
        <v>346</v>
      </c>
      <c r="C159" s="328" t="s">
        <v>1156</v>
      </c>
      <c r="D159" s="328" t="s">
        <v>1157</v>
      </c>
      <c r="E159" s="328" t="s">
        <v>6</v>
      </c>
      <c r="F159" s="328" t="s">
        <v>183</v>
      </c>
      <c r="G159" s="329" t="s">
        <v>1128</v>
      </c>
      <c r="H159" s="328" t="s">
        <v>327</v>
      </c>
      <c r="I159" s="328" t="s">
        <v>1158</v>
      </c>
      <c r="J159" s="320" t="s">
        <v>625</v>
      </c>
      <c r="K159" s="320" t="s">
        <v>1030</v>
      </c>
      <c r="L159" s="320" t="s">
        <v>451</v>
      </c>
      <c r="M159" s="320" t="s">
        <v>1159</v>
      </c>
      <c r="N159" s="320">
        <v>60000</v>
      </c>
    </row>
    <row r="160" spans="1:14" ht="93.6">
      <c r="A160" s="335">
        <v>157</v>
      </c>
      <c r="B160" s="328" t="s">
        <v>346</v>
      </c>
      <c r="C160" s="328" t="s">
        <v>438</v>
      </c>
      <c r="D160" s="328" t="s">
        <v>1160</v>
      </c>
      <c r="E160" s="328" t="s">
        <v>6</v>
      </c>
      <c r="F160" s="328" t="s">
        <v>183</v>
      </c>
      <c r="G160" s="329" t="s">
        <v>1161</v>
      </c>
      <c r="H160" s="328" t="s">
        <v>327</v>
      </c>
      <c r="I160" s="328" t="s">
        <v>1162</v>
      </c>
      <c r="J160" s="320" t="s">
        <v>426</v>
      </c>
      <c r="K160" s="320"/>
      <c r="L160" s="320"/>
      <c r="M160" s="320" t="s">
        <v>1163</v>
      </c>
      <c r="N160" s="320">
        <v>15000</v>
      </c>
    </row>
    <row r="161" spans="1:14" ht="70.2">
      <c r="A161" s="335">
        <v>158</v>
      </c>
      <c r="B161" s="328" t="s">
        <v>346</v>
      </c>
      <c r="C161" s="328" t="s">
        <v>1164</v>
      </c>
      <c r="D161" s="328" t="s">
        <v>1165</v>
      </c>
      <c r="E161" s="328" t="s">
        <v>6</v>
      </c>
      <c r="F161" s="328" t="s">
        <v>183</v>
      </c>
      <c r="G161" s="329" t="s">
        <v>1166</v>
      </c>
      <c r="H161" s="328" t="s">
        <v>327</v>
      </c>
      <c r="I161" s="328" t="s">
        <v>1167</v>
      </c>
      <c r="J161" s="320" t="s">
        <v>625</v>
      </c>
      <c r="K161" s="320" t="s">
        <v>1030</v>
      </c>
      <c r="L161" s="320" t="s">
        <v>451</v>
      </c>
      <c r="M161" s="320" t="s">
        <v>1168</v>
      </c>
      <c r="N161" s="320">
        <v>35000</v>
      </c>
    </row>
    <row r="162" spans="1:14" ht="70.2">
      <c r="A162" s="335">
        <v>159</v>
      </c>
      <c r="B162" s="328" t="s">
        <v>346</v>
      </c>
      <c r="C162" s="328" t="s">
        <v>1169</v>
      </c>
      <c r="D162" s="328" t="s">
        <v>1170</v>
      </c>
      <c r="E162" s="328" t="s">
        <v>6</v>
      </c>
      <c r="F162" s="328" t="s">
        <v>183</v>
      </c>
      <c r="G162" s="329" t="s">
        <v>1166</v>
      </c>
      <c r="H162" s="328" t="s">
        <v>327</v>
      </c>
      <c r="I162" s="328" t="s">
        <v>1171</v>
      </c>
      <c r="J162" s="320" t="s">
        <v>426</v>
      </c>
      <c r="K162" s="320"/>
      <c r="L162" s="320"/>
      <c r="M162" s="320" t="s">
        <v>1172</v>
      </c>
      <c r="N162" s="320">
        <v>15000</v>
      </c>
    </row>
    <row r="163" spans="1:14" ht="117">
      <c r="A163" s="335">
        <v>160</v>
      </c>
      <c r="B163" s="328" t="s">
        <v>346</v>
      </c>
      <c r="C163" s="328" t="s">
        <v>1173</v>
      </c>
      <c r="D163" s="328" t="s">
        <v>1174</v>
      </c>
      <c r="E163" s="328" t="s">
        <v>6</v>
      </c>
      <c r="F163" s="328" t="s">
        <v>183</v>
      </c>
      <c r="G163" s="329" t="s">
        <v>1166</v>
      </c>
      <c r="H163" s="328" t="s">
        <v>327</v>
      </c>
      <c r="I163" s="328" t="s">
        <v>1175</v>
      </c>
      <c r="J163" s="320" t="s">
        <v>426</v>
      </c>
      <c r="K163" s="320"/>
      <c r="L163" s="320"/>
      <c r="M163" s="320" t="s">
        <v>1155</v>
      </c>
      <c r="N163" s="320">
        <v>30000</v>
      </c>
    </row>
    <row r="164" spans="1:14" ht="140.4">
      <c r="A164" s="335">
        <v>161</v>
      </c>
      <c r="B164" s="328" t="s">
        <v>356</v>
      </c>
      <c r="C164" s="328" t="s">
        <v>1176</v>
      </c>
      <c r="D164" s="328" t="s">
        <v>1177</v>
      </c>
      <c r="E164" s="328" t="s">
        <v>364</v>
      </c>
      <c r="F164" s="328" t="s">
        <v>340</v>
      </c>
      <c r="G164" s="328" t="s">
        <v>1178</v>
      </c>
      <c r="H164" s="328" t="s">
        <v>341</v>
      </c>
      <c r="I164" s="328" t="s">
        <v>1179</v>
      </c>
      <c r="J164" s="320" t="s">
        <v>363</v>
      </c>
      <c r="K164" s="320"/>
      <c r="L164" s="320"/>
      <c r="M164" s="320" t="s">
        <v>1180</v>
      </c>
      <c r="N164" s="320">
        <v>50000</v>
      </c>
    </row>
    <row r="165" spans="1:14" ht="117">
      <c r="A165" s="335">
        <v>162</v>
      </c>
      <c r="B165" s="328" t="s">
        <v>356</v>
      </c>
      <c r="C165" s="328" t="s">
        <v>1181</v>
      </c>
      <c r="D165" s="328" t="s">
        <v>1182</v>
      </c>
      <c r="E165" s="328" t="s">
        <v>364</v>
      </c>
      <c r="F165" s="328" t="s">
        <v>340</v>
      </c>
      <c r="G165" s="328" t="s">
        <v>1183</v>
      </c>
      <c r="H165" s="328" t="s">
        <v>341</v>
      </c>
      <c r="I165" s="328" t="s">
        <v>1184</v>
      </c>
      <c r="J165" s="320" t="s">
        <v>1185</v>
      </c>
      <c r="K165" s="320" t="s">
        <v>1186</v>
      </c>
      <c r="L165" s="320" t="s">
        <v>341</v>
      </c>
      <c r="M165" s="320" t="s">
        <v>1099</v>
      </c>
      <c r="N165" s="320">
        <v>50000</v>
      </c>
    </row>
    <row r="166" spans="1:14" ht="163.80000000000001">
      <c r="A166" s="335">
        <v>163</v>
      </c>
      <c r="B166" s="328" t="s">
        <v>356</v>
      </c>
      <c r="C166" s="328" t="s">
        <v>1187</v>
      </c>
      <c r="D166" s="328" t="s">
        <v>1188</v>
      </c>
      <c r="E166" s="328" t="s">
        <v>1189</v>
      </c>
      <c r="F166" s="328" t="s">
        <v>340</v>
      </c>
      <c r="G166" s="328" t="s">
        <v>1190</v>
      </c>
      <c r="H166" s="328" t="s">
        <v>341</v>
      </c>
      <c r="I166" s="328" t="s">
        <v>1191</v>
      </c>
      <c r="J166" s="320" t="s">
        <v>363</v>
      </c>
      <c r="K166" s="320"/>
      <c r="L166" s="320"/>
      <c r="M166" s="320" t="s">
        <v>1099</v>
      </c>
      <c r="N166" s="320"/>
    </row>
    <row r="167" spans="1:14" ht="93.6">
      <c r="A167" s="335">
        <v>164</v>
      </c>
      <c r="B167" s="328" t="s">
        <v>356</v>
      </c>
      <c r="C167" s="328" t="s">
        <v>1192</v>
      </c>
      <c r="D167" s="328" t="s">
        <v>1193</v>
      </c>
      <c r="E167" s="328" t="s">
        <v>364</v>
      </c>
      <c r="F167" s="328" t="s">
        <v>340</v>
      </c>
      <c r="G167" s="328" t="s">
        <v>1194</v>
      </c>
      <c r="H167" s="328" t="s">
        <v>341</v>
      </c>
      <c r="I167" s="328" t="s">
        <v>1195</v>
      </c>
      <c r="J167" s="320" t="s">
        <v>363</v>
      </c>
      <c r="K167" s="320"/>
      <c r="L167" s="320"/>
      <c r="M167" s="320" t="s">
        <v>1196</v>
      </c>
      <c r="N167" s="320"/>
    </row>
    <row r="168" spans="1:14" ht="93.6">
      <c r="A168" s="335">
        <v>165</v>
      </c>
      <c r="B168" s="328" t="s">
        <v>346</v>
      </c>
      <c r="C168" s="328" t="s">
        <v>1197</v>
      </c>
      <c r="D168" s="328" t="s">
        <v>1198</v>
      </c>
      <c r="E168" s="328" t="s">
        <v>6</v>
      </c>
      <c r="F168" s="328" t="s">
        <v>340</v>
      </c>
      <c r="G168" s="328" t="s">
        <v>1199</v>
      </c>
      <c r="H168" s="328" t="s">
        <v>327</v>
      </c>
      <c r="I168" s="328" t="s">
        <v>1200</v>
      </c>
      <c r="J168" s="320" t="s">
        <v>426</v>
      </c>
      <c r="K168" s="320"/>
      <c r="L168" s="320"/>
      <c r="M168" s="320" t="s">
        <v>1201</v>
      </c>
      <c r="N168" s="320">
        <v>15000</v>
      </c>
    </row>
    <row r="169" spans="1:14" ht="163.80000000000001">
      <c r="A169" s="335">
        <v>166</v>
      </c>
      <c r="B169" s="328" t="s">
        <v>346</v>
      </c>
      <c r="C169" s="328" t="s">
        <v>1202</v>
      </c>
      <c r="D169" s="328" t="s">
        <v>1203</v>
      </c>
      <c r="E169" s="328" t="s">
        <v>5</v>
      </c>
      <c r="F169" s="328" t="s">
        <v>340</v>
      </c>
      <c r="G169" s="328" t="s">
        <v>1204</v>
      </c>
      <c r="H169" s="328" t="s">
        <v>327</v>
      </c>
      <c r="I169" s="328" t="s">
        <v>1205</v>
      </c>
      <c r="J169" s="320" t="s">
        <v>426</v>
      </c>
      <c r="K169" s="320"/>
      <c r="L169" s="320"/>
      <c r="M169" s="320" t="s">
        <v>427</v>
      </c>
      <c r="N169" s="320">
        <v>0</v>
      </c>
    </row>
    <row r="170" spans="1:14" ht="140.4">
      <c r="A170" s="335">
        <v>167</v>
      </c>
      <c r="B170" s="328" t="s">
        <v>333</v>
      </c>
      <c r="C170" s="328" t="s">
        <v>1206</v>
      </c>
      <c r="D170" s="328" t="s">
        <v>1207</v>
      </c>
      <c r="E170" s="328" t="s">
        <v>4</v>
      </c>
      <c r="F170" s="328" t="s">
        <v>183</v>
      </c>
      <c r="G170" s="328" t="s">
        <v>1199</v>
      </c>
      <c r="H170" s="328" t="s">
        <v>327</v>
      </c>
      <c r="I170" s="328" t="s">
        <v>1208</v>
      </c>
      <c r="J170" s="320" t="s">
        <v>335</v>
      </c>
      <c r="K170" s="320"/>
      <c r="L170" s="320"/>
      <c r="M170" s="320"/>
      <c r="N170" s="320"/>
    </row>
    <row r="171" spans="1:14" ht="163.80000000000001">
      <c r="A171" s="335">
        <v>168</v>
      </c>
      <c r="B171" s="328" t="s">
        <v>333</v>
      </c>
      <c r="C171" s="328" t="s">
        <v>1209</v>
      </c>
      <c r="D171" s="328" t="s">
        <v>1210</v>
      </c>
      <c r="E171" s="328" t="s">
        <v>6</v>
      </c>
      <c r="F171" s="328" t="s">
        <v>183</v>
      </c>
      <c r="G171" s="328" t="s">
        <v>1199</v>
      </c>
      <c r="H171" s="328" t="s">
        <v>327</v>
      </c>
      <c r="I171" s="328" t="s">
        <v>1211</v>
      </c>
      <c r="J171" s="320" t="s">
        <v>335</v>
      </c>
      <c r="K171" s="320"/>
      <c r="L171" s="320"/>
      <c r="M171" s="320"/>
      <c r="N171" s="320"/>
    </row>
    <row r="172" spans="1:14" ht="93.6">
      <c r="A172" s="335">
        <v>169</v>
      </c>
      <c r="B172" s="328" t="s">
        <v>333</v>
      </c>
      <c r="C172" s="328" t="s">
        <v>1212</v>
      </c>
      <c r="D172" s="328" t="s">
        <v>1213</v>
      </c>
      <c r="E172" s="328" t="s">
        <v>6</v>
      </c>
      <c r="F172" s="328" t="s">
        <v>338</v>
      </c>
      <c r="G172" s="328" t="s">
        <v>1214</v>
      </c>
      <c r="H172" s="328" t="s">
        <v>327</v>
      </c>
      <c r="I172" s="328" t="s">
        <v>1215</v>
      </c>
      <c r="J172" s="320" t="s">
        <v>335</v>
      </c>
      <c r="K172" s="320"/>
      <c r="L172" s="320"/>
      <c r="M172" s="320"/>
      <c r="N172" s="320">
        <v>15000</v>
      </c>
    </row>
    <row r="173" spans="1:14" ht="210.6">
      <c r="A173" s="335">
        <v>170</v>
      </c>
      <c r="B173" s="328" t="s">
        <v>333</v>
      </c>
      <c r="C173" s="328" t="s">
        <v>1216</v>
      </c>
      <c r="D173" s="328" t="s">
        <v>1217</v>
      </c>
      <c r="E173" s="328" t="s">
        <v>5</v>
      </c>
      <c r="F173" s="328" t="s">
        <v>338</v>
      </c>
      <c r="G173" s="328" t="s">
        <v>1199</v>
      </c>
      <c r="H173" s="328" t="s">
        <v>327</v>
      </c>
      <c r="I173" s="328" t="s">
        <v>1218</v>
      </c>
      <c r="J173" s="320" t="s">
        <v>335</v>
      </c>
      <c r="K173" s="320"/>
      <c r="L173" s="320"/>
      <c r="M173" s="320"/>
      <c r="N173" s="320"/>
    </row>
    <row r="174" spans="1:14" ht="234">
      <c r="A174" s="335">
        <v>171</v>
      </c>
      <c r="B174" s="328" t="s">
        <v>333</v>
      </c>
      <c r="C174" s="328" t="s">
        <v>1209</v>
      </c>
      <c r="D174" s="328" t="s">
        <v>1219</v>
      </c>
      <c r="E174" s="328" t="s">
        <v>6</v>
      </c>
      <c r="F174" s="328" t="s">
        <v>183</v>
      </c>
      <c r="G174" s="328" t="s">
        <v>1220</v>
      </c>
      <c r="H174" s="328" t="s">
        <v>327</v>
      </c>
      <c r="I174" s="328" t="s">
        <v>1221</v>
      </c>
      <c r="J174" s="320" t="s">
        <v>335</v>
      </c>
      <c r="K174" s="320"/>
      <c r="L174" s="320"/>
      <c r="M174" s="320"/>
      <c r="N174" s="320"/>
    </row>
    <row r="175" spans="1:14" ht="163.80000000000001">
      <c r="A175" s="335">
        <v>172</v>
      </c>
      <c r="B175" s="328" t="s">
        <v>333</v>
      </c>
      <c r="C175" s="328" t="s">
        <v>1222</v>
      </c>
      <c r="D175" s="328" t="s">
        <v>1223</v>
      </c>
      <c r="E175" s="328" t="s">
        <v>4</v>
      </c>
      <c r="F175" s="328" t="s">
        <v>183</v>
      </c>
      <c r="G175" s="328" t="s">
        <v>1224</v>
      </c>
      <c r="H175" s="328" t="s">
        <v>327</v>
      </c>
      <c r="I175" s="328" t="s">
        <v>1225</v>
      </c>
      <c r="J175" s="320" t="s">
        <v>529</v>
      </c>
      <c r="K175" s="320" t="s">
        <v>530</v>
      </c>
      <c r="L175" s="320" t="s">
        <v>530</v>
      </c>
      <c r="M175" s="320" t="s">
        <v>530</v>
      </c>
      <c r="N175" s="320" t="s">
        <v>530</v>
      </c>
    </row>
    <row r="176" spans="1:14" ht="163.80000000000001">
      <c r="A176" s="335">
        <v>173</v>
      </c>
      <c r="B176" s="328" t="s">
        <v>333</v>
      </c>
      <c r="C176" s="328" t="s">
        <v>1226</v>
      </c>
      <c r="D176" s="328" t="s">
        <v>1227</v>
      </c>
      <c r="E176" s="328" t="s">
        <v>6</v>
      </c>
      <c r="F176" s="328" t="s">
        <v>183</v>
      </c>
      <c r="G176" s="328" t="s">
        <v>1228</v>
      </c>
      <c r="H176" s="328" t="s">
        <v>327</v>
      </c>
      <c r="I176" s="328" t="s">
        <v>1229</v>
      </c>
      <c r="J176" s="320" t="s">
        <v>335</v>
      </c>
      <c r="K176" s="320"/>
      <c r="L176" s="320"/>
      <c r="M176" s="320"/>
      <c r="N176" s="320"/>
    </row>
    <row r="177" spans="1:14" ht="163.80000000000001">
      <c r="A177" s="335">
        <v>174</v>
      </c>
      <c r="B177" s="328" t="s">
        <v>326</v>
      </c>
      <c r="C177" s="328" t="s">
        <v>1230</v>
      </c>
      <c r="D177" s="328" t="s">
        <v>1231</v>
      </c>
      <c r="E177" s="328" t="s">
        <v>4</v>
      </c>
      <c r="F177" s="328" t="s">
        <v>183</v>
      </c>
      <c r="G177" s="328" t="s">
        <v>1232</v>
      </c>
      <c r="H177" s="328" t="s">
        <v>329</v>
      </c>
      <c r="I177" s="328" t="s">
        <v>1233</v>
      </c>
      <c r="J177" s="320" t="s">
        <v>889</v>
      </c>
      <c r="K177" s="320" t="s">
        <v>1234</v>
      </c>
      <c r="L177" s="320" t="s">
        <v>451</v>
      </c>
      <c r="M177" s="320" t="s">
        <v>489</v>
      </c>
      <c r="N177" s="320"/>
    </row>
    <row r="178" spans="1:14" ht="70.2">
      <c r="A178" s="335">
        <v>175</v>
      </c>
      <c r="B178" s="328" t="s">
        <v>326</v>
      </c>
      <c r="C178" s="328" t="s">
        <v>1235</v>
      </c>
      <c r="D178" s="328" t="s">
        <v>1236</v>
      </c>
      <c r="E178" s="328" t="s">
        <v>5</v>
      </c>
      <c r="F178" s="328" t="s">
        <v>183</v>
      </c>
      <c r="G178" s="328" t="s">
        <v>1237</v>
      </c>
      <c r="H178" s="328" t="s">
        <v>329</v>
      </c>
      <c r="I178" s="328" t="s">
        <v>1238</v>
      </c>
      <c r="J178" s="320" t="s">
        <v>415</v>
      </c>
      <c r="K178" s="320"/>
      <c r="L178" s="320"/>
      <c r="M178" s="320"/>
      <c r="N178" s="320"/>
    </row>
    <row r="179" spans="1:14" ht="93.6">
      <c r="A179" s="335">
        <v>176</v>
      </c>
      <c r="B179" s="328" t="s">
        <v>356</v>
      </c>
      <c r="C179" s="328" t="s">
        <v>1239</v>
      </c>
      <c r="D179" s="328" t="s">
        <v>1240</v>
      </c>
      <c r="E179" s="328" t="s">
        <v>6</v>
      </c>
      <c r="F179" s="328" t="s">
        <v>183</v>
      </c>
      <c r="G179" s="328" t="s">
        <v>1241</v>
      </c>
      <c r="H179" s="328" t="s">
        <v>341</v>
      </c>
      <c r="I179" s="328" t="s">
        <v>1242</v>
      </c>
      <c r="J179" s="320" t="s">
        <v>363</v>
      </c>
      <c r="K179" s="320"/>
      <c r="L179" s="320"/>
      <c r="M179" s="320" t="s">
        <v>1243</v>
      </c>
      <c r="N179" s="320">
        <v>15000</v>
      </c>
    </row>
    <row r="180" spans="1:14" ht="117">
      <c r="A180" s="335">
        <v>177</v>
      </c>
      <c r="B180" s="328" t="s">
        <v>333</v>
      </c>
      <c r="C180" s="328" t="s">
        <v>1244</v>
      </c>
      <c r="D180" s="328" t="s">
        <v>1245</v>
      </c>
      <c r="E180" s="328" t="s">
        <v>6</v>
      </c>
      <c r="F180" s="328" t="s">
        <v>183</v>
      </c>
      <c r="G180" s="328" t="s">
        <v>1246</v>
      </c>
      <c r="H180" s="328" t="s">
        <v>327</v>
      </c>
      <c r="I180" s="328" t="s">
        <v>1247</v>
      </c>
      <c r="J180" s="320" t="s">
        <v>335</v>
      </c>
      <c r="K180" s="320"/>
      <c r="L180" s="320"/>
      <c r="M180" s="320"/>
      <c r="N180" s="320"/>
    </row>
    <row r="181" spans="1:14" ht="140.4">
      <c r="A181" s="335">
        <v>178</v>
      </c>
      <c r="B181" s="328" t="s">
        <v>333</v>
      </c>
      <c r="C181" s="328" t="s">
        <v>1248</v>
      </c>
      <c r="D181" s="328" t="s">
        <v>1249</v>
      </c>
      <c r="E181" s="328" t="s">
        <v>6</v>
      </c>
      <c r="F181" s="328" t="s">
        <v>183</v>
      </c>
      <c r="G181" s="328" t="s">
        <v>1250</v>
      </c>
      <c r="H181" s="328" t="s">
        <v>327</v>
      </c>
      <c r="I181" s="328" t="s">
        <v>1251</v>
      </c>
      <c r="J181" s="320" t="s">
        <v>335</v>
      </c>
      <c r="K181" s="320"/>
      <c r="L181" s="320"/>
      <c r="M181" s="320"/>
      <c r="N181" s="320"/>
    </row>
    <row r="182" spans="1:14" ht="140.4">
      <c r="A182" s="335">
        <v>179</v>
      </c>
      <c r="B182" s="328" t="s">
        <v>333</v>
      </c>
      <c r="C182" s="328" t="s">
        <v>1252</v>
      </c>
      <c r="D182" s="328" t="s">
        <v>1253</v>
      </c>
      <c r="E182" s="328" t="s">
        <v>6</v>
      </c>
      <c r="F182" s="328" t="s">
        <v>183</v>
      </c>
      <c r="G182" s="328" t="s">
        <v>1254</v>
      </c>
      <c r="H182" s="328" t="s">
        <v>327</v>
      </c>
      <c r="I182" s="328" t="s">
        <v>1255</v>
      </c>
      <c r="J182" s="320" t="s">
        <v>335</v>
      </c>
      <c r="K182" s="320"/>
      <c r="L182" s="320"/>
      <c r="M182" s="320"/>
      <c r="N182" s="320">
        <v>15000</v>
      </c>
    </row>
    <row r="183" spans="1:14" ht="210.6">
      <c r="A183" s="335">
        <v>180</v>
      </c>
      <c r="B183" s="328" t="s">
        <v>326</v>
      </c>
      <c r="C183" s="328" t="s">
        <v>1256</v>
      </c>
      <c r="D183" s="328" t="s">
        <v>1257</v>
      </c>
      <c r="E183" s="328" t="s">
        <v>5</v>
      </c>
      <c r="F183" s="328" t="s">
        <v>1258</v>
      </c>
      <c r="G183" s="328" t="s">
        <v>1259</v>
      </c>
      <c r="H183" s="328" t="s">
        <v>1260</v>
      </c>
      <c r="I183" s="328" t="s">
        <v>1261</v>
      </c>
      <c r="J183" s="320" t="s">
        <v>415</v>
      </c>
      <c r="K183" s="320"/>
      <c r="L183" s="320"/>
      <c r="M183" s="320"/>
      <c r="N183" s="320"/>
    </row>
    <row r="184" spans="1:14" ht="70.2">
      <c r="A184" s="335">
        <v>181</v>
      </c>
      <c r="B184" s="328" t="s">
        <v>326</v>
      </c>
      <c r="C184" s="328" t="s">
        <v>1262</v>
      </c>
      <c r="D184" s="328" t="s">
        <v>1263</v>
      </c>
      <c r="E184" s="328" t="s">
        <v>343</v>
      </c>
      <c r="F184" s="328" t="s">
        <v>183</v>
      </c>
      <c r="G184" s="328" t="s">
        <v>1264</v>
      </c>
      <c r="H184" s="328" t="s">
        <v>329</v>
      </c>
      <c r="I184" s="328" t="s">
        <v>1265</v>
      </c>
      <c r="J184" s="320" t="s">
        <v>415</v>
      </c>
      <c r="K184" s="320"/>
      <c r="L184" s="320"/>
      <c r="M184" s="320"/>
      <c r="N184" s="320"/>
    </row>
    <row r="185" spans="1:14" ht="140.4">
      <c r="A185" s="335">
        <v>182</v>
      </c>
      <c r="B185" s="328" t="s">
        <v>326</v>
      </c>
      <c r="C185" s="328" t="s">
        <v>1266</v>
      </c>
      <c r="D185" s="328" t="s">
        <v>1267</v>
      </c>
      <c r="E185" s="328" t="s">
        <v>5</v>
      </c>
      <c r="F185" s="328" t="s">
        <v>183</v>
      </c>
      <c r="G185" s="328" t="s">
        <v>1268</v>
      </c>
      <c r="H185" s="328" t="s">
        <v>329</v>
      </c>
      <c r="I185" s="328" t="s">
        <v>1269</v>
      </c>
      <c r="J185" s="320" t="s">
        <v>415</v>
      </c>
      <c r="K185" s="320"/>
      <c r="L185" s="320"/>
      <c r="M185" s="320"/>
      <c r="N185" s="320"/>
    </row>
    <row r="186" spans="1:14" ht="93.6">
      <c r="A186" s="335">
        <v>183</v>
      </c>
      <c r="B186" s="328" t="s">
        <v>326</v>
      </c>
      <c r="C186" s="328" t="s">
        <v>1270</v>
      </c>
      <c r="D186" s="328" t="s">
        <v>1271</v>
      </c>
      <c r="E186" s="328" t="s">
        <v>5</v>
      </c>
      <c r="F186" s="328" t="s">
        <v>1258</v>
      </c>
      <c r="G186" s="328" t="s">
        <v>1272</v>
      </c>
      <c r="H186" s="328" t="s">
        <v>1273</v>
      </c>
      <c r="I186" s="328" t="s">
        <v>1274</v>
      </c>
      <c r="J186" s="320" t="s">
        <v>415</v>
      </c>
      <c r="K186" s="320"/>
      <c r="L186" s="320"/>
      <c r="M186" s="320"/>
      <c r="N186" s="320"/>
    </row>
    <row r="187" spans="1:14" ht="93.6">
      <c r="A187" s="335">
        <v>184</v>
      </c>
      <c r="B187" s="328" t="s">
        <v>346</v>
      </c>
      <c r="C187" s="328" t="s">
        <v>1275</v>
      </c>
      <c r="D187" s="328" t="s">
        <v>1276</v>
      </c>
      <c r="E187" s="328" t="s">
        <v>6</v>
      </c>
      <c r="F187" s="328" t="s">
        <v>183</v>
      </c>
      <c r="G187" s="328" t="s">
        <v>1277</v>
      </c>
      <c r="H187" s="328" t="s">
        <v>327</v>
      </c>
      <c r="I187" s="328" t="s">
        <v>1278</v>
      </c>
      <c r="J187" s="320" t="s">
        <v>1279</v>
      </c>
      <c r="K187" s="320" t="s">
        <v>500</v>
      </c>
      <c r="L187" s="320" t="s">
        <v>432</v>
      </c>
      <c r="M187" s="320" t="s">
        <v>1280</v>
      </c>
      <c r="N187" s="320">
        <v>16000</v>
      </c>
    </row>
    <row r="188" spans="1:14" ht="187.2">
      <c r="A188" s="335">
        <v>185</v>
      </c>
      <c r="B188" s="328" t="s">
        <v>346</v>
      </c>
      <c r="C188" s="328" t="s">
        <v>1281</v>
      </c>
      <c r="D188" s="328" t="s">
        <v>1282</v>
      </c>
      <c r="E188" s="328" t="s">
        <v>4</v>
      </c>
      <c r="F188" s="328" t="s">
        <v>183</v>
      </c>
      <c r="G188" s="328" t="s">
        <v>1283</v>
      </c>
      <c r="H188" s="328" t="s">
        <v>327</v>
      </c>
      <c r="I188" s="328" t="s">
        <v>1284</v>
      </c>
      <c r="J188" s="320" t="s">
        <v>426</v>
      </c>
      <c r="K188" s="320"/>
      <c r="L188" s="320"/>
      <c r="M188" s="320" t="s">
        <v>427</v>
      </c>
      <c r="N188" s="320">
        <v>0</v>
      </c>
    </row>
    <row r="189" spans="1:14" ht="210.6">
      <c r="A189" s="335">
        <v>186</v>
      </c>
      <c r="B189" s="328" t="s">
        <v>346</v>
      </c>
      <c r="C189" s="328" t="s">
        <v>1285</v>
      </c>
      <c r="D189" s="328" t="s">
        <v>1286</v>
      </c>
      <c r="E189" s="328" t="s">
        <v>6</v>
      </c>
      <c r="F189" s="328" t="s">
        <v>183</v>
      </c>
      <c r="G189" s="328" t="s">
        <v>1287</v>
      </c>
      <c r="H189" s="328" t="s">
        <v>327</v>
      </c>
      <c r="I189" s="328" t="s">
        <v>1288</v>
      </c>
      <c r="J189" s="320" t="s">
        <v>426</v>
      </c>
      <c r="K189" s="320"/>
      <c r="L189" s="320"/>
      <c r="M189" s="320" t="s">
        <v>1289</v>
      </c>
      <c r="N189" s="320">
        <v>17500</v>
      </c>
    </row>
    <row r="190" spans="1:14" ht="70.2">
      <c r="A190" s="335">
        <v>187</v>
      </c>
      <c r="B190" s="328" t="s">
        <v>346</v>
      </c>
      <c r="C190" s="328" t="s">
        <v>1290</v>
      </c>
      <c r="D190" s="328" t="s">
        <v>1291</v>
      </c>
      <c r="E190" s="328" t="s">
        <v>4</v>
      </c>
      <c r="F190" s="328" t="s">
        <v>183</v>
      </c>
      <c r="G190" s="328" t="s">
        <v>1287</v>
      </c>
      <c r="H190" s="328" t="s">
        <v>327</v>
      </c>
      <c r="I190" s="328" t="s">
        <v>1292</v>
      </c>
      <c r="J190" s="320" t="s">
        <v>426</v>
      </c>
      <c r="K190" s="320"/>
      <c r="L190" s="320"/>
      <c r="M190" s="320" t="s">
        <v>1293</v>
      </c>
      <c r="N190" s="320">
        <v>0</v>
      </c>
    </row>
    <row r="191" spans="1:14" ht="280.8">
      <c r="A191" s="335">
        <v>188</v>
      </c>
      <c r="B191" s="328" t="s">
        <v>346</v>
      </c>
      <c r="C191" s="328" t="s">
        <v>1294</v>
      </c>
      <c r="D191" s="328" t="s">
        <v>1295</v>
      </c>
      <c r="E191" s="328" t="s">
        <v>4</v>
      </c>
      <c r="F191" s="328" t="s">
        <v>183</v>
      </c>
      <c r="G191" s="328" t="s">
        <v>1296</v>
      </c>
      <c r="H191" s="328" t="s">
        <v>327</v>
      </c>
      <c r="I191" s="328" t="s">
        <v>1297</v>
      </c>
      <c r="J191" s="320" t="s">
        <v>426</v>
      </c>
      <c r="K191" s="320"/>
      <c r="L191" s="320"/>
      <c r="M191" s="320" t="s">
        <v>1298</v>
      </c>
      <c r="N191" s="320">
        <v>0</v>
      </c>
    </row>
    <row r="192" spans="1:14" ht="374.4">
      <c r="A192" s="335">
        <v>189</v>
      </c>
      <c r="B192" s="328" t="s">
        <v>333</v>
      </c>
      <c r="C192" s="328" t="s">
        <v>1299</v>
      </c>
      <c r="D192" s="328" t="s">
        <v>1300</v>
      </c>
      <c r="E192" s="328" t="s">
        <v>4</v>
      </c>
      <c r="F192" s="328" t="s">
        <v>1301</v>
      </c>
      <c r="G192" s="328" t="s">
        <v>1302</v>
      </c>
      <c r="H192" s="328" t="s">
        <v>562</v>
      </c>
      <c r="I192" s="328" t="s">
        <v>1558</v>
      </c>
      <c r="J192" s="320" t="s">
        <v>335</v>
      </c>
      <c r="K192" s="320"/>
      <c r="L192" s="320"/>
      <c r="M192" s="320"/>
      <c r="N192" s="320"/>
    </row>
    <row r="193" spans="1:14" ht="140.4">
      <c r="A193" s="335">
        <v>190</v>
      </c>
      <c r="B193" s="328" t="s">
        <v>333</v>
      </c>
      <c r="C193" s="328" t="s">
        <v>1303</v>
      </c>
      <c r="D193" s="328" t="s">
        <v>1304</v>
      </c>
      <c r="E193" s="328" t="s">
        <v>5</v>
      </c>
      <c r="F193" s="328" t="s">
        <v>7</v>
      </c>
      <c r="G193" s="328" t="s">
        <v>1305</v>
      </c>
      <c r="H193" s="328" t="s">
        <v>1306</v>
      </c>
      <c r="I193" s="328" t="s">
        <v>1307</v>
      </c>
      <c r="J193" s="320" t="s">
        <v>335</v>
      </c>
      <c r="K193" s="320"/>
      <c r="L193" s="320"/>
      <c r="M193" s="320"/>
      <c r="N193" s="320"/>
    </row>
    <row r="194" spans="1:14" ht="140.4">
      <c r="A194" s="335">
        <v>191</v>
      </c>
      <c r="B194" s="328" t="s">
        <v>333</v>
      </c>
      <c r="C194" s="328" t="s">
        <v>1308</v>
      </c>
      <c r="D194" s="328" t="s">
        <v>1309</v>
      </c>
      <c r="E194" s="328" t="s">
        <v>4</v>
      </c>
      <c r="F194" s="328" t="s">
        <v>183</v>
      </c>
      <c r="G194" s="328" t="s">
        <v>1310</v>
      </c>
      <c r="H194" s="328" t="s">
        <v>327</v>
      </c>
      <c r="I194" s="328" t="s">
        <v>1311</v>
      </c>
      <c r="J194" s="320" t="s">
        <v>335</v>
      </c>
      <c r="K194" s="320"/>
      <c r="L194" s="320"/>
      <c r="M194" s="320"/>
      <c r="N194" s="320"/>
    </row>
    <row r="195" spans="1:14" ht="70.2">
      <c r="A195" s="335">
        <v>192</v>
      </c>
      <c r="B195" s="328" t="s">
        <v>326</v>
      </c>
      <c r="C195" s="328" t="s">
        <v>1312</v>
      </c>
      <c r="D195" s="328" t="s">
        <v>1313</v>
      </c>
      <c r="E195" s="328" t="s">
        <v>343</v>
      </c>
      <c r="F195" s="328" t="s">
        <v>1301</v>
      </c>
      <c r="G195" s="328" t="s">
        <v>1314</v>
      </c>
      <c r="H195" s="328" t="s">
        <v>329</v>
      </c>
      <c r="I195" s="328" t="s">
        <v>1315</v>
      </c>
      <c r="J195" s="320" t="s">
        <v>415</v>
      </c>
      <c r="K195" s="320"/>
      <c r="L195" s="320"/>
      <c r="M195" s="320"/>
      <c r="N195" s="320"/>
    </row>
    <row r="196" spans="1:14" ht="70.2">
      <c r="A196" s="335">
        <v>193</v>
      </c>
      <c r="B196" s="328" t="s">
        <v>326</v>
      </c>
      <c r="C196" s="328" t="s">
        <v>1316</v>
      </c>
      <c r="D196" s="328" t="s">
        <v>1317</v>
      </c>
      <c r="E196" s="328" t="s">
        <v>4</v>
      </c>
      <c r="F196" s="328" t="s">
        <v>1301</v>
      </c>
      <c r="G196" s="328" t="s">
        <v>1318</v>
      </c>
      <c r="H196" s="328" t="s">
        <v>329</v>
      </c>
      <c r="I196" s="328" t="s">
        <v>1319</v>
      </c>
      <c r="J196" s="320" t="s">
        <v>651</v>
      </c>
      <c r="K196" s="320" t="s">
        <v>652</v>
      </c>
      <c r="L196" s="320" t="s">
        <v>516</v>
      </c>
      <c r="M196" s="320" t="s">
        <v>653</v>
      </c>
      <c r="N196" s="320"/>
    </row>
    <row r="197" spans="1:14" ht="327.60000000000002">
      <c r="A197" s="335">
        <v>194</v>
      </c>
      <c r="B197" s="328" t="s">
        <v>346</v>
      </c>
      <c r="C197" s="328" t="s">
        <v>1320</v>
      </c>
      <c r="D197" s="328" t="s">
        <v>1321</v>
      </c>
      <c r="E197" s="328" t="s">
        <v>4</v>
      </c>
      <c r="F197" s="328" t="s">
        <v>1301</v>
      </c>
      <c r="G197" s="328" t="s">
        <v>1322</v>
      </c>
      <c r="H197" s="328" t="s">
        <v>1323</v>
      </c>
      <c r="I197" s="328" t="s">
        <v>1324</v>
      </c>
      <c r="J197" s="320" t="s">
        <v>426</v>
      </c>
      <c r="K197" s="320"/>
      <c r="L197" s="320"/>
      <c r="M197" s="320" t="s">
        <v>1325</v>
      </c>
      <c r="N197" s="320">
        <v>0</v>
      </c>
    </row>
    <row r="198" spans="1:14" ht="280.8">
      <c r="A198" s="335">
        <v>195</v>
      </c>
      <c r="B198" s="328" t="s">
        <v>346</v>
      </c>
      <c r="C198" s="328" t="s">
        <v>1326</v>
      </c>
      <c r="D198" s="328" t="s">
        <v>1327</v>
      </c>
      <c r="E198" s="328" t="s">
        <v>4</v>
      </c>
      <c r="F198" s="328" t="s">
        <v>340</v>
      </c>
      <c r="G198" s="328" t="s">
        <v>1328</v>
      </c>
      <c r="H198" s="328" t="s">
        <v>327</v>
      </c>
      <c r="I198" s="328" t="s">
        <v>1329</v>
      </c>
      <c r="J198" s="320" t="s">
        <v>426</v>
      </c>
      <c r="K198" s="320"/>
      <c r="L198" s="320"/>
      <c r="M198" s="320" t="s">
        <v>427</v>
      </c>
      <c r="N198" s="320">
        <v>0</v>
      </c>
    </row>
    <row r="199" spans="1:14" ht="234">
      <c r="A199" s="335">
        <v>196</v>
      </c>
      <c r="B199" s="328" t="s">
        <v>346</v>
      </c>
      <c r="C199" s="328" t="s">
        <v>1330</v>
      </c>
      <c r="D199" s="328" t="s">
        <v>1331</v>
      </c>
      <c r="E199" s="328" t="s">
        <v>5</v>
      </c>
      <c r="F199" s="328" t="s">
        <v>328</v>
      </c>
      <c r="G199" s="328" t="s">
        <v>1332</v>
      </c>
      <c r="H199" s="328" t="s">
        <v>327</v>
      </c>
      <c r="I199" s="328" t="s">
        <v>1333</v>
      </c>
      <c r="J199" s="320" t="s">
        <v>426</v>
      </c>
      <c r="K199" s="320"/>
      <c r="L199" s="320"/>
      <c r="M199" s="320" t="s">
        <v>1334</v>
      </c>
      <c r="N199" s="320">
        <v>0</v>
      </c>
    </row>
    <row r="200" spans="1:14" ht="93.6">
      <c r="A200" s="335">
        <v>197</v>
      </c>
      <c r="B200" s="328" t="s">
        <v>346</v>
      </c>
      <c r="C200" s="328" t="s">
        <v>1335</v>
      </c>
      <c r="D200" s="328" t="s">
        <v>1336</v>
      </c>
      <c r="E200" s="328" t="s">
        <v>5</v>
      </c>
      <c r="F200" s="328" t="s">
        <v>340</v>
      </c>
      <c r="G200" s="328" t="s">
        <v>1337</v>
      </c>
      <c r="H200" s="328" t="s">
        <v>327</v>
      </c>
      <c r="I200" s="328" t="s">
        <v>1338</v>
      </c>
      <c r="J200" s="320" t="s">
        <v>426</v>
      </c>
      <c r="K200" s="320"/>
      <c r="L200" s="320"/>
      <c r="M200" s="320" t="s">
        <v>1339</v>
      </c>
      <c r="N200" s="320">
        <v>0</v>
      </c>
    </row>
    <row r="201" spans="1:14" ht="117">
      <c r="A201" s="335">
        <v>198</v>
      </c>
      <c r="B201" s="328" t="s">
        <v>346</v>
      </c>
      <c r="C201" s="328" t="s">
        <v>1340</v>
      </c>
      <c r="D201" s="328" t="s">
        <v>1341</v>
      </c>
      <c r="E201" s="328" t="s">
        <v>4</v>
      </c>
      <c r="F201" s="328" t="s">
        <v>340</v>
      </c>
      <c r="G201" s="328" t="s">
        <v>1342</v>
      </c>
      <c r="H201" s="328" t="s">
        <v>327</v>
      </c>
      <c r="I201" s="328" t="s">
        <v>1343</v>
      </c>
      <c r="J201" s="320" t="s">
        <v>426</v>
      </c>
      <c r="K201" s="320"/>
      <c r="L201" s="320"/>
      <c r="M201" s="320" t="s">
        <v>1344</v>
      </c>
      <c r="N201" s="320">
        <v>50000</v>
      </c>
    </row>
    <row r="202" spans="1:14" ht="257.39999999999998">
      <c r="A202" s="335">
        <v>199</v>
      </c>
      <c r="B202" s="328" t="s">
        <v>356</v>
      </c>
      <c r="C202" s="328" t="s">
        <v>1345</v>
      </c>
      <c r="D202" s="328" t="s">
        <v>1346</v>
      </c>
      <c r="E202" s="328" t="s">
        <v>4</v>
      </c>
      <c r="F202" s="328" t="s">
        <v>340</v>
      </c>
      <c r="G202" s="328" t="s">
        <v>1347</v>
      </c>
      <c r="H202" s="328" t="s">
        <v>341</v>
      </c>
      <c r="I202" s="328" t="s">
        <v>1348</v>
      </c>
      <c r="J202" s="320" t="s">
        <v>363</v>
      </c>
      <c r="K202" s="320"/>
      <c r="L202" s="320"/>
      <c r="M202" s="320" t="s">
        <v>1349</v>
      </c>
      <c r="N202" s="320">
        <v>50000</v>
      </c>
    </row>
    <row r="203" spans="1:14" ht="187.2">
      <c r="A203" s="335">
        <v>200</v>
      </c>
      <c r="B203" s="328" t="s">
        <v>356</v>
      </c>
      <c r="C203" s="328" t="s">
        <v>1350</v>
      </c>
      <c r="D203" s="328" t="s">
        <v>1351</v>
      </c>
      <c r="E203" s="328" t="s">
        <v>4</v>
      </c>
      <c r="F203" s="328" t="s">
        <v>340</v>
      </c>
      <c r="G203" s="328" t="s">
        <v>1352</v>
      </c>
      <c r="H203" s="328" t="s">
        <v>327</v>
      </c>
      <c r="I203" s="328" t="s">
        <v>1353</v>
      </c>
      <c r="J203" s="320" t="s">
        <v>363</v>
      </c>
      <c r="K203" s="320"/>
      <c r="L203" s="320"/>
      <c r="M203" s="320" t="s">
        <v>404</v>
      </c>
      <c r="N203" s="320"/>
    </row>
    <row r="204" spans="1:14" ht="70.2">
      <c r="A204" s="335">
        <v>201</v>
      </c>
      <c r="B204" s="328" t="s">
        <v>356</v>
      </c>
      <c r="C204" s="328" t="s">
        <v>1354</v>
      </c>
      <c r="D204" s="328" t="s">
        <v>1355</v>
      </c>
      <c r="E204" s="328" t="s">
        <v>4</v>
      </c>
      <c r="F204" s="328" t="s">
        <v>340</v>
      </c>
      <c r="G204" s="328" t="s">
        <v>1356</v>
      </c>
      <c r="H204" s="328" t="s">
        <v>341</v>
      </c>
      <c r="I204" s="328" t="s">
        <v>1357</v>
      </c>
      <c r="J204" s="320" t="s">
        <v>363</v>
      </c>
      <c r="K204" s="320"/>
      <c r="L204" s="320"/>
      <c r="M204" s="320" t="s">
        <v>404</v>
      </c>
      <c r="N204" s="320"/>
    </row>
    <row r="205" spans="1:14" ht="70.2">
      <c r="A205" s="335">
        <v>202</v>
      </c>
      <c r="B205" s="328" t="s">
        <v>356</v>
      </c>
      <c r="C205" s="328" t="s">
        <v>1358</v>
      </c>
      <c r="D205" s="328" t="s">
        <v>1359</v>
      </c>
      <c r="E205" s="328" t="s">
        <v>4</v>
      </c>
      <c r="F205" s="328" t="s">
        <v>340</v>
      </c>
      <c r="G205" s="328" t="s">
        <v>1360</v>
      </c>
      <c r="H205" s="328" t="s">
        <v>341</v>
      </c>
      <c r="I205" s="328" t="s">
        <v>1361</v>
      </c>
      <c r="J205" s="320" t="s">
        <v>363</v>
      </c>
      <c r="K205" s="320"/>
      <c r="L205" s="320"/>
      <c r="M205" s="320" t="s">
        <v>1099</v>
      </c>
      <c r="N205" s="320"/>
    </row>
    <row r="206" spans="1:14" ht="117">
      <c r="A206" s="335">
        <v>203</v>
      </c>
      <c r="B206" s="328" t="s">
        <v>356</v>
      </c>
      <c r="C206" s="328" t="s">
        <v>1362</v>
      </c>
      <c r="D206" s="328" t="s">
        <v>1363</v>
      </c>
      <c r="E206" s="328" t="s">
        <v>4</v>
      </c>
      <c r="F206" s="328" t="s">
        <v>340</v>
      </c>
      <c r="G206" s="328" t="s">
        <v>1364</v>
      </c>
      <c r="H206" s="328" t="s">
        <v>341</v>
      </c>
      <c r="I206" s="328" t="s">
        <v>1365</v>
      </c>
      <c r="J206" s="320" t="s">
        <v>363</v>
      </c>
      <c r="K206" s="320"/>
      <c r="L206" s="320"/>
      <c r="M206" s="320" t="s">
        <v>1366</v>
      </c>
      <c r="N206" s="320">
        <v>50000</v>
      </c>
    </row>
    <row r="207" spans="1:14" ht="46.8">
      <c r="A207" s="335">
        <v>204</v>
      </c>
      <c r="B207" s="328" t="s">
        <v>326</v>
      </c>
      <c r="C207" s="328" t="s">
        <v>1367</v>
      </c>
      <c r="D207" s="328" t="s">
        <v>1368</v>
      </c>
      <c r="E207" s="328" t="s">
        <v>6</v>
      </c>
      <c r="F207" s="328" t="s">
        <v>183</v>
      </c>
      <c r="G207" s="328" t="s">
        <v>1369</v>
      </c>
      <c r="H207" s="328" t="s">
        <v>327</v>
      </c>
      <c r="I207" s="328" t="s">
        <v>1370</v>
      </c>
      <c r="J207" s="320" t="s">
        <v>415</v>
      </c>
      <c r="K207" s="320"/>
      <c r="L207" s="320"/>
      <c r="M207" s="320"/>
      <c r="N207" s="320"/>
    </row>
    <row r="208" spans="1:14" ht="93.6">
      <c r="A208" s="335">
        <v>205</v>
      </c>
      <c r="B208" s="328" t="s">
        <v>326</v>
      </c>
      <c r="C208" s="328" t="s">
        <v>1371</v>
      </c>
      <c r="D208" s="328" t="s">
        <v>1372</v>
      </c>
      <c r="E208" s="328" t="s">
        <v>4</v>
      </c>
      <c r="F208" s="328" t="s">
        <v>183</v>
      </c>
      <c r="G208" s="328" t="s">
        <v>1373</v>
      </c>
      <c r="H208" s="328" t="s">
        <v>327</v>
      </c>
      <c r="I208" s="328" t="s">
        <v>1374</v>
      </c>
      <c r="J208" s="320" t="s">
        <v>415</v>
      </c>
      <c r="K208" s="320"/>
      <c r="L208" s="320"/>
      <c r="M208" s="320"/>
      <c r="N208" s="320"/>
    </row>
    <row r="209" spans="1:14" ht="46.8">
      <c r="A209" s="335">
        <v>206</v>
      </c>
      <c r="B209" s="328" t="s">
        <v>326</v>
      </c>
      <c r="C209" s="328" t="s">
        <v>1375</v>
      </c>
      <c r="D209" s="328" t="s">
        <v>1376</v>
      </c>
      <c r="E209" s="328" t="s">
        <v>5</v>
      </c>
      <c r="F209" s="328" t="s">
        <v>1377</v>
      </c>
      <c r="G209" s="328" t="s">
        <v>1378</v>
      </c>
      <c r="H209" s="328" t="s">
        <v>1379</v>
      </c>
      <c r="I209" s="328" t="s">
        <v>1380</v>
      </c>
      <c r="J209" s="320" t="s">
        <v>415</v>
      </c>
      <c r="K209" s="320"/>
      <c r="L209" s="320"/>
      <c r="M209" s="320"/>
      <c r="N209" s="320"/>
    </row>
    <row r="210" spans="1:14" ht="93.6">
      <c r="A210" s="335">
        <v>207</v>
      </c>
      <c r="B210" s="328" t="s">
        <v>326</v>
      </c>
      <c r="C210" s="328" t="s">
        <v>1381</v>
      </c>
      <c r="D210" s="328" t="s">
        <v>1382</v>
      </c>
      <c r="E210" s="328" t="s">
        <v>4</v>
      </c>
      <c r="F210" s="328" t="s">
        <v>183</v>
      </c>
      <c r="G210" s="328" t="s">
        <v>1383</v>
      </c>
      <c r="H210" s="328" t="s">
        <v>327</v>
      </c>
      <c r="I210" s="328" t="s">
        <v>1384</v>
      </c>
      <c r="J210" s="320" t="s">
        <v>415</v>
      </c>
      <c r="K210" s="320"/>
      <c r="L210" s="320"/>
      <c r="M210" s="320"/>
      <c r="N210" s="320"/>
    </row>
    <row r="211" spans="1:14" ht="46.8">
      <c r="A211" s="335">
        <v>208</v>
      </c>
      <c r="B211" s="328" t="s">
        <v>326</v>
      </c>
      <c r="C211" s="328" t="s">
        <v>1385</v>
      </c>
      <c r="D211" s="328" t="s">
        <v>1386</v>
      </c>
      <c r="E211" s="328" t="s">
        <v>6</v>
      </c>
      <c r="F211" s="328" t="s">
        <v>183</v>
      </c>
      <c r="G211" s="328" t="s">
        <v>1387</v>
      </c>
      <c r="H211" s="328" t="s">
        <v>327</v>
      </c>
      <c r="I211" s="328" t="s">
        <v>1388</v>
      </c>
      <c r="J211" s="320" t="s">
        <v>415</v>
      </c>
      <c r="K211" s="320"/>
      <c r="L211" s="320"/>
      <c r="M211" s="320"/>
      <c r="N211" s="320"/>
    </row>
    <row r="212" spans="1:14" ht="46.8">
      <c r="A212" s="335">
        <v>209</v>
      </c>
      <c r="B212" s="328" t="s">
        <v>326</v>
      </c>
      <c r="C212" s="328" t="s">
        <v>1389</v>
      </c>
      <c r="D212" s="328" t="s">
        <v>1390</v>
      </c>
      <c r="E212" s="328" t="s">
        <v>4</v>
      </c>
      <c r="F212" s="328" t="s">
        <v>183</v>
      </c>
      <c r="G212" s="328" t="s">
        <v>1391</v>
      </c>
      <c r="H212" s="328" t="s">
        <v>327</v>
      </c>
      <c r="I212" s="328" t="s">
        <v>1392</v>
      </c>
      <c r="J212" s="320" t="s">
        <v>415</v>
      </c>
      <c r="K212" s="320"/>
      <c r="L212" s="320"/>
      <c r="M212" s="320"/>
      <c r="N212" s="320"/>
    </row>
    <row r="213" spans="1:14" ht="46.8">
      <c r="A213" s="335">
        <v>210</v>
      </c>
      <c r="B213" s="328" t="s">
        <v>326</v>
      </c>
      <c r="C213" s="328" t="s">
        <v>1393</v>
      </c>
      <c r="D213" s="328" t="s">
        <v>1394</v>
      </c>
      <c r="E213" s="328" t="s">
        <v>4</v>
      </c>
      <c r="F213" s="328" t="s">
        <v>183</v>
      </c>
      <c r="G213" s="328" t="s">
        <v>1395</v>
      </c>
      <c r="H213" s="328" t="s">
        <v>327</v>
      </c>
      <c r="I213" s="328" t="s">
        <v>1396</v>
      </c>
      <c r="J213" s="320" t="s">
        <v>415</v>
      </c>
      <c r="K213" s="320"/>
      <c r="L213" s="320"/>
      <c r="M213" s="320"/>
      <c r="N213" s="320"/>
    </row>
    <row r="214" spans="1:14" ht="117">
      <c r="A214" s="335">
        <v>211</v>
      </c>
      <c r="B214" s="328" t="s">
        <v>326</v>
      </c>
      <c r="C214" s="328" t="s">
        <v>1397</v>
      </c>
      <c r="D214" s="328" t="s">
        <v>1398</v>
      </c>
      <c r="E214" s="328" t="s">
        <v>6</v>
      </c>
      <c r="F214" s="328" t="s">
        <v>183</v>
      </c>
      <c r="G214" s="328" t="s">
        <v>1399</v>
      </c>
      <c r="H214" s="328" t="s">
        <v>327</v>
      </c>
      <c r="I214" s="328" t="s">
        <v>1400</v>
      </c>
      <c r="J214" s="320" t="s">
        <v>415</v>
      </c>
      <c r="K214" s="320"/>
      <c r="L214" s="320"/>
      <c r="M214" s="320"/>
      <c r="N214" s="320"/>
    </row>
    <row r="215" spans="1:14" ht="187.2">
      <c r="A215" s="335">
        <v>212</v>
      </c>
      <c r="B215" s="328" t="s">
        <v>356</v>
      </c>
      <c r="C215" s="328" t="s">
        <v>1401</v>
      </c>
      <c r="D215" s="328" t="s">
        <v>1402</v>
      </c>
      <c r="E215" s="328" t="s">
        <v>1403</v>
      </c>
      <c r="F215" s="328" t="s">
        <v>358</v>
      </c>
      <c r="G215" s="328" t="s">
        <v>1404</v>
      </c>
      <c r="H215" s="328" t="s">
        <v>1405</v>
      </c>
      <c r="I215" s="328" t="s">
        <v>1406</v>
      </c>
      <c r="J215" s="320" t="s">
        <v>363</v>
      </c>
      <c r="K215" s="320"/>
      <c r="L215" s="320"/>
      <c r="M215" s="320" t="s">
        <v>1407</v>
      </c>
      <c r="N215" s="320"/>
    </row>
    <row r="216" spans="1:14" ht="70.2">
      <c r="A216" s="335">
        <v>213</v>
      </c>
      <c r="B216" s="328" t="s">
        <v>333</v>
      </c>
      <c r="C216" s="328" t="s">
        <v>1408</v>
      </c>
      <c r="D216" s="328" t="s">
        <v>1409</v>
      </c>
      <c r="E216" s="328" t="s">
        <v>6</v>
      </c>
      <c r="F216" s="328" t="s">
        <v>338</v>
      </c>
      <c r="G216" s="328" t="s">
        <v>1342</v>
      </c>
      <c r="H216" s="328" t="s">
        <v>327</v>
      </c>
      <c r="I216" s="328" t="s">
        <v>1410</v>
      </c>
      <c r="J216" s="320" t="s">
        <v>335</v>
      </c>
      <c r="K216" s="320"/>
      <c r="L216" s="320"/>
      <c r="M216" s="320"/>
      <c r="N216" s="320">
        <v>15000</v>
      </c>
    </row>
    <row r="217" spans="1:14" ht="117">
      <c r="A217" s="335">
        <v>214</v>
      </c>
      <c r="B217" s="328" t="s">
        <v>333</v>
      </c>
      <c r="C217" s="328" t="s">
        <v>1411</v>
      </c>
      <c r="D217" s="328" t="s">
        <v>1412</v>
      </c>
      <c r="E217" s="328" t="s">
        <v>364</v>
      </c>
      <c r="F217" s="328" t="s">
        <v>338</v>
      </c>
      <c r="G217" s="328" t="s">
        <v>1413</v>
      </c>
      <c r="H217" s="328" t="s">
        <v>327</v>
      </c>
      <c r="I217" s="328" t="s">
        <v>1414</v>
      </c>
      <c r="J217" s="320" t="s">
        <v>335</v>
      </c>
      <c r="K217" s="320" t="s">
        <v>964</v>
      </c>
      <c r="L217" s="320" t="s">
        <v>964</v>
      </c>
      <c r="M217" s="320" t="s">
        <v>964</v>
      </c>
      <c r="N217" s="320" t="s">
        <v>327</v>
      </c>
    </row>
    <row r="218" spans="1:14" ht="117">
      <c r="A218" s="335">
        <v>215</v>
      </c>
      <c r="B218" s="328" t="s">
        <v>333</v>
      </c>
      <c r="C218" s="328" t="s">
        <v>1415</v>
      </c>
      <c r="D218" s="328" t="s">
        <v>1416</v>
      </c>
      <c r="E218" s="328" t="s">
        <v>364</v>
      </c>
      <c r="F218" s="328" t="s">
        <v>338</v>
      </c>
      <c r="G218" s="328" t="s">
        <v>1417</v>
      </c>
      <c r="H218" s="328" t="s">
        <v>327</v>
      </c>
      <c r="I218" s="328" t="s">
        <v>1418</v>
      </c>
      <c r="J218" s="320" t="s">
        <v>335</v>
      </c>
      <c r="K218" s="320"/>
      <c r="L218" s="320"/>
      <c r="M218" s="320"/>
      <c r="N218" s="320" t="s">
        <v>1419</v>
      </c>
    </row>
    <row r="219" spans="1:14" ht="187.2">
      <c r="A219" s="335">
        <v>216</v>
      </c>
      <c r="B219" s="328" t="s">
        <v>346</v>
      </c>
      <c r="C219" s="328" t="s">
        <v>352</v>
      </c>
      <c r="D219" s="328" t="s">
        <v>1420</v>
      </c>
      <c r="E219" s="328" t="s">
        <v>5</v>
      </c>
      <c r="F219" s="328" t="s">
        <v>358</v>
      </c>
      <c r="G219" s="328" t="s">
        <v>1421</v>
      </c>
      <c r="H219" s="328" t="s">
        <v>327</v>
      </c>
      <c r="I219" s="328" t="s">
        <v>1422</v>
      </c>
      <c r="J219" s="320" t="s">
        <v>426</v>
      </c>
      <c r="K219" s="320"/>
      <c r="L219" s="320"/>
      <c r="M219" s="320" t="s">
        <v>327</v>
      </c>
      <c r="N219" s="320">
        <v>0</v>
      </c>
    </row>
    <row r="220" spans="1:14" ht="210.6">
      <c r="A220" s="335">
        <v>217</v>
      </c>
      <c r="B220" s="328" t="s">
        <v>346</v>
      </c>
      <c r="C220" s="328" t="s">
        <v>1423</v>
      </c>
      <c r="D220" s="328" t="s">
        <v>1424</v>
      </c>
      <c r="E220" s="328" t="s">
        <v>6</v>
      </c>
      <c r="F220" s="328" t="s">
        <v>338</v>
      </c>
      <c r="G220" s="328" t="s">
        <v>1421</v>
      </c>
      <c r="H220" s="328" t="s">
        <v>327</v>
      </c>
      <c r="I220" s="328" t="s">
        <v>1425</v>
      </c>
      <c r="J220" s="320" t="s">
        <v>426</v>
      </c>
      <c r="K220" s="320"/>
      <c r="L220" s="320"/>
      <c r="M220" s="320" t="s">
        <v>1426</v>
      </c>
      <c r="N220" s="320">
        <v>15000</v>
      </c>
    </row>
    <row r="221" spans="1:14" ht="93.6">
      <c r="A221" s="335">
        <v>218</v>
      </c>
      <c r="B221" s="328" t="s">
        <v>346</v>
      </c>
      <c r="C221" s="328" t="s">
        <v>853</v>
      </c>
      <c r="D221" s="328" t="s">
        <v>1427</v>
      </c>
      <c r="E221" s="328" t="s">
        <v>6</v>
      </c>
      <c r="F221" s="328" t="s">
        <v>338</v>
      </c>
      <c r="G221" s="328" t="s">
        <v>1428</v>
      </c>
      <c r="H221" s="328" t="s">
        <v>327</v>
      </c>
      <c r="I221" s="328" t="s">
        <v>1429</v>
      </c>
      <c r="J221" s="320" t="s">
        <v>426</v>
      </c>
      <c r="K221" s="320"/>
      <c r="L221" s="320"/>
      <c r="M221" s="320" t="s">
        <v>1430</v>
      </c>
      <c r="N221" s="320">
        <v>0</v>
      </c>
    </row>
    <row r="222" spans="1:14" ht="93.6">
      <c r="A222" s="335">
        <v>219</v>
      </c>
      <c r="B222" s="328" t="s">
        <v>326</v>
      </c>
      <c r="C222" s="328" t="s">
        <v>1431</v>
      </c>
      <c r="D222" s="328" t="s">
        <v>1432</v>
      </c>
      <c r="E222" s="328" t="s">
        <v>4</v>
      </c>
      <c r="F222" s="328" t="s">
        <v>183</v>
      </c>
      <c r="G222" s="328" t="s">
        <v>1433</v>
      </c>
      <c r="H222" s="328" t="s">
        <v>327</v>
      </c>
      <c r="I222" s="328" t="s">
        <v>1434</v>
      </c>
      <c r="J222" s="320" t="s">
        <v>415</v>
      </c>
      <c r="K222" s="320"/>
      <c r="L222" s="320"/>
      <c r="M222" s="320"/>
      <c r="N222" s="320"/>
    </row>
    <row r="223" spans="1:14" ht="93.6">
      <c r="A223" s="335">
        <v>220</v>
      </c>
      <c r="B223" s="328" t="s">
        <v>326</v>
      </c>
      <c r="C223" s="328" t="s">
        <v>1435</v>
      </c>
      <c r="D223" s="328" t="s">
        <v>1436</v>
      </c>
      <c r="E223" s="328" t="s">
        <v>6</v>
      </c>
      <c r="F223" s="328" t="s">
        <v>183</v>
      </c>
      <c r="G223" s="328" t="s">
        <v>1437</v>
      </c>
      <c r="H223" s="328" t="s">
        <v>327</v>
      </c>
      <c r="I223" s="328" t="s">
        <v>1438</v>
      </c>
      <c r="J223" s="320" t="s">
        <v>415</v>
      </c>
      <c r="K223" s="320"/>
      <c r="L223" s="320"/>
      <c r="M223" s="320"/>
      <c r="N223" s="320"/>
    </row>
    <row r="224" spans="1:14" ht="93.6">
      <c r="A224" s="335">
        <v>221</v>
      </c>
      <c r="B224" s="328" t="s">
        <v>326</v>
      </c>
      <c r="C224" s="328" t="s">
        <v>1439</v>
      </c>
      <c r="D224" s="328" t="s">
        <v>1440</v>
      </c>
      <c r="E224" s="328" t="s">
        <v>6</v>
      </c>
      <c r="F224" s="328" t="s">
        <v>183</v>
      </c>
      <c r="G224" s="328" t="s">
        <v>1441</v>
      </c>
      <c r="H224" s="328" t="s">
        <v>327</v>
      </c>
      <c r="I224" s="328" t="s">
        <v>1442</v>
      </c>
      <c r="J224" s="320" t="s">
        <v>415</v>
      </c>
      <c r="K224" s="320"/>
      <c r="L224" s="320"/>
      <c r="M224" s="320"/>
      <c r="N224" s="320"/>
    </row>
    <row r="225" spans="1:14" ht="117">
      <c r="A225" s="335">
        <v>222</v>
      </c>
      <c r="B225" s="328" t="s">
        <v>356</v>
      </c>
      <c r="C225" s="328" t="s">
        <v>1443</v>
      </c>
      <c r="D225" s="328" t="s">
        <v>1444</v>
      </c>
      <c r="E225" s="328" t="s">
        <v>1445</v>
      </c>
      <c r="F225" s="328" t="s">
        <v>340</v>
      </c>
      <c r="G225" s="328" t="s">
        <v>1446</v>
      </c>
      <c r="H225" s="328" t="s">
        <v>341</v>
      </c>
      <c r="I225" s="328" t="s">
        <v>1447</v>
      </c>
      <c r="J225" s="320" t="s">
        <v>363</v>
      </c>
      <c r="K225" s="320"/>
      <c r="L225" s="320"/>
      <c r="M225" s="320" t="s">
        <v>1099</v>
      </c>
      <c r="N225" s="320"/>
    </row>
    <row r="226" spans="1:14" ht="117">
      <c r="A226" s="335">
        <v>223</v>
      </c>
      <c r="B226" s="328" t="s">
        <v>356</v>
      </c>
      <c r="C226" s="328" t="s">
        <v>345</v>
      </c>
      <c r="D226" s="328" t="s">
        <v>1448</v>
      </c>
      <c r="E226" s="328" t="s">
        <v>1449</v>
      </c>
      <c r="F226" s="328" t="s">
        <v>328</v>
      </c>
      <c r="G226" s="328" t="s">
        <v>1450</v>
      </c>
      <c r="H226" s="328" t="s">
        <v>341</v>
      </c>
      <c r="I226" s="328" t="s">
        <v>1451</v>
      </c>
      <c r="J226" s="320" t="s">
        <v>363</v>
      </c>
      <c r="K226" s="320"/>
      <c r="L226" s="320"/>
      <c r="M226" s="320" t="s">
        <v>1452</v>
      </c>
      <c r="N226" s="320"/>
    </row>
    <row r="227" spans="1:14" ht="93.6">
      <c r="A227" s="335">
        <v>224</v>
      </c>
      <c r="B227" s="328" t="s">
        <v>356</v>
      </c>
      <c r="C227" s="328" t="s">
        <v>1443</v>
      </c>
      <c r="D227" s="328" t="s">
        <v>1453</v>
      </c>
      <c r="E227" s="328" t="s">
        <v>1189</v>
      </c>
      <c r="F227" s="328" t="s">
        <v>328</v>
      </c>
      <c r="G227" s="328" t="s">
        <v>1454</v>
      </c>
      <c r="H227" s="328" t="s">
        <v>1455</v>
      </c>
      <c r="I227" s="328" t="s">
        <v>1456</v>
      </c>
      <c r="J227" s="320" t="s">
        <v>363</v>
      </c>
      <c r="K227" s="320"/>
      <c r="L227" s="320"/>
      <c r="M227" s="320" t="s">
        <v>1457</v>
      </c>
      <c r="N227" s="320"/>
    </row>
    <row r="228" spans="1:14" ht="140.4">
      <c r="A228" s="335">
        <v>225</v>
      </c>
      <c r="B228" s="328" t="s">
        <v>1458</v>
      </c>
      <c r="C228" s="328" t="s">
        <v>1459</v>
      </c>
      <c r="D228" s="328" t="s">
        <v>1460</v>
      </c>
      <c r="E228" s="328" t="s">
        <v>6</v>
      </c>
      <c r="F228" s="328" t="s">
        <v>338</v>
      </c>
      <c r="G228" s="328" t="s">
        <v>1461</v>
      </c>
      <c r="H228" s="328" t="s">
        <v>327</v>
      </c>
      <c r="I228" s="328" t="s">
        <v>1462</v>
      </c>
      <c r="J228" s="320" t="s">
        <v>335</v>
      </c>
      <c r="K228" s="320"/>
      <c r="L228" s="320"/>
      <c r="M228" s="320"/>
      <c r="N228" s="320"/>
    </row>
    <row r="229" spans="1:14" ht="234">
      <c r="A229" s="335">
        <v>226</v>
      </c>
      <c r="B229" s="328" t="s">
        <v>333</v>
      </c>
      <c r="C229" s="328" t="s">
        <v>1463</v>
      </c>
      <c r="D229" s="328" t="s">
        <v>1464</v>
      </c>
      <c r="E229" s="328" t="s">
        <v>6</v>
      </c>
      <c r="F229" s="328" t="s">
        <v>183</v>
      </c>
      <c r="G229" s="328" t="s">
        <v>1461</v>
      </c>
      <c r="H229" s="328" t="s">
        <v>327</v>
      </c>
      <c r="I229" s="328" t="s">
        <v>1465</v>
      </c>
      <c r="J229" s="320" t="s">
        <v>335</v>
      </c>
      <c r="K229" s="320"/>
      <c r="L229" s="320"/>
      <c r="M229" s="320"/>
      <c r="N229" s="320"/>
    </row>
    <row r="230" spans="1:14" ht="93.6">
      <c r="A230" s="335">
        <v>227</v>
      </c>
      <c r="B230" s="328" t="s">
        <v>333</v>
      </c>
      <c r="C230" s="328" t="s">
        <v>1466</v>
      </c>
      <c r="D230" s="328" t="s">
        <v>1467</v>
      </c>
      <c r="E230" s="328" t="s">
        <v>6</v>
      </c>
      <c r="F230" s="328" t="s">
        <v>183</v>
      </c>
      <c r="G230" s="328" t="s">
        <v>1468</v>
      </c>
      <c r="H230" s="328" t="s">
        <v>327</v>
      </c>
      <c r="I230" s="328" t="s">
        <v>1469</v>
      </c>
      <c r="J230" s="320" t="s">
        <v>335</v>
      </c>
      <c r="K230" s="320"/>
      <c r="L230" s="320"/>
      <c r="M230" s="320"/>
      <c r="N230" s="320"/>
    </row>
    <row r="231" spans="1:14" ht="187.2">
      <c r="A231" s="335">
        <v>228</v>
      </c>
      <c r="B231" s="328" t="s">
        <v>346</v>
      </c>
      <c r="C231" s="328" t="s">
        <v>1470</v>
      </c>
      <c r="D231" s="328" t="s">
        <v>1471</v>
      </c>
      <c r="E231" s="328" t="s">
        <v>6</v>
      </c>
      <c r="F231" s="328" t="s">
        <v>183</v>
      </c>
      <c r="G231" s="328" t="s">
        <v>1472</v>
      </c>
      <c r="H231" s="328" t="s">
        <v>327</v>
      </c>
      <c r="I231" s="328" t="s">
        <v>1473</v>
      </c>
      <c r="J231" s="317" t="s">
        <v>426</v>
      </c>
      <c r="K231" s="317"/>
      <c r="L231" s="317"/>
      <c r="M231" s="317" t="s">
        <v>1136</v>
      </c>
      <c r="N231" s="317">
        <v>0</v>
      </c>
    </row>
    <row r="232" spans="1:14" ht="210.6">
      <c r="A232" s="335">
        <v>229</v>
      </c>
      <c r="B232" s="328" t="s">
        <v>346</v>
      </c>
      <c r="C232" s="328" t="s">
        <v>1474</v>
      </c>
      <c r="D232" s="328" t="s">
        <v>1475</v>
      </c>
      <c r="E232" s="328" t="s">
        <v>6</v>
      </c>
      <c r="F232" s="328" t="s">
        <v>183</v>
      </c>
      <c r="G232" s="328" t="s">
        <v>1476</v>
      </c>
      <c r="H232" s="328" t="s">
        <v>327</v>
      </c>
      <c r="I232" s="328" t="s">
        <v>1477</v>
      </c>
      <c r="J232" s="317" t="s">
        <v>426</v>
      </c>
      <c r="K232" s="317"/>
      <c r="L232" s="317"/>
      <c r="M232" s="317" t="s">
        <v>1478</v>
      </c>
      <c r="N232" s="317">
        <v>0</v>
      </c>
    </row>
    <row r="233" spans="1:14" ht="140.4">
      <c r="A233" s="335">
        <v>230</v>
      </c>
      <c r="B233" s="328" t="s">
        <v>346</v>
      </c>
      <c r="C233" s="328" t="s">
        <v>355</v>
      </c>
      <c r="D233" s="328" t="s">
        <v>348</v>
      </c>
      <c r="E233" s="328" t="s">
        <v>6</v>
      </c>
      <c r="F233" s="328" t="s">
        <v>183</v>
      </c>
      <c r="G233" s="328" t="s">
        <v>1479</v>
      </c>
      <c r="H233" s="328" t="s">
        <v>327</v>
      </c>
      <c r="I233" s="328" t="s">
        <v>1480</v>
      </c>
      <c r="J233" s="317" t="s">
        <v>426</v>
      </c>
      <c r="K233" s="317"/>
      <c r="L233" s="317"/>
      <c r="M233" s="317" t="s">
        <v>1481</v>
      </c>
      <c r="N233" s="317">
        <v>0</v>
      </c>
    </row>
    <row r="234" spans="1:14" ht="140.4">
      <c r="A234" s="335">
        <v>231</v>
      </c>
      <c r="B234" s="328" t="s">
        <v>346</v>
      </c>
      <c r="C234" s="328" t="s">
        <v>502</v>
      </c>
      <c r="D234" s="328" t="s">
        <v>1482</v>
      </c>
      <c r="E234" s="328" t="s">
        <v>4</v>
      </c>
      <c r="F234" s="328" t="s">
        <v>183</v>
      </c>
      <c r="G234" s="328" t="s">
        <v>1461</v>
      </c>
      <c r="H234" s="328" t="s">
        <v>327</v>
      </c>
      <c r="I234" s="328" t="s">
        <v>1483</v>
      </c>
      <c r="J234" s="317" t="s">
        <v>426</v>
      </c>
      <c r="K234" s="317"/>
      <c r="L234" s="317"/>
      <c r="M234" s="317" t="s">
        <v>1484</v>
      </c>
      <c r="N234" s="317">
        <v>0</v>
      </c>
    </row>
    <row r="235" spans="1:14" ht="70.2">
      <c r="A235" s="335">
        <v>232</v>
      </c>
      <c r="B235" s="328" t="s">
        <v>346</v>
      </c>
      <c r="C235" s="328" t="s">
        <v>351</v>
      </c>
      <c r="D235" s="328" t="s">
        <v>1485</v>
      </c>
      <c r="E235" s="328" t="s">
        <v>6</v>
      </c>
      <c r="F235" s="328" t="s">
        <v>183</v>
      </c>
      <c r="G235" s="328" t="s">
        <v>1486</v>
      </c>
      <c r="H235" s="328" t="s">
        <v>327</v>
      </c>
      <c r="I235" s="328" t="s">
        <v>1487</v>
      </c>
      <c r="J235" s="317" t="s">
        <v>426</v>
      </c>
      <c r="K235" s="317"/>
      <c r="L235" s="317"/>
      <c r="M235" s="317" t="s">
        <v>1488</v>
      </c>
      <c r="N235" s="317">
        <v>0</v>
      </c>
    </row>
    <row r="236" spans="1:14" ht="257.39999999999998">
      <c r="A236" s="335">
        <v>233</v>
      </c>
      <c r="B236" s="328" t="s">
        <v>346</v>
      </c>
      <c r="C236" s="328" t="s">
        <v>1489</v>
      </c>
      <c r="D236" s="328" t="s">
        <v>1490</v>
      </c>
      <c r="E236" s="328" t="s">
        <v>4</v>
      </c>
      <c r="F236" s="328" t="s">
        <v>183</v>
      </c>
      <c r="G236" s="328" t="s">
        <v>1491</v>
      </c>
      <c r="H236" s="328" t="s">
        <v>327</v>
      </c>
      <c r="I236" s="328" t="s">
        <v>1492</v>
      </c>
      <c r="J236" s="317" t="s">
        <v>426</v>
      </c>
      <c r="K236" s="317"/>
      <c r="L236" s="317"/>
      <c r="M236" s="317" t="s">
        <v>1493</v>
      </c>
      <c r="N236" s="317">
        <v>0</v>
      </c>
    </row>
    <row r="237" spans="1:14" ht="70.2">
      <c r="A237" s="335">
        <v>234</v>
      </c>
      <c r="B237" s="328" t="s">
        <v>89</v>
      </c>
      <c r="C237" s="328" t="s">
        <v>1494</v>
      </c>
      <c r="D237" s="328" t="s">
        <v>1495</v>
      </c>
      <c r="E237" s="328" t="s">
        <v>6</v>
      </c>
      <c r="F237" s="328" t="s">
        <v>183</v>
      </c>
      <c r="G237" s="328" t="s">
        <v>1496</v>
      </c>
      <c r="H237" s="328" t="s">
        <v>327</v>
      </c>
      <c r="I237" s="328" t="s">
        <v>1497</v>
      </c>
      <c r="J237" s="317" t="s">
        <v>415</v>
      </c>
      <c r="K237" s="317"/>
      <c r="L237" s="317"/>
      <c r="M237" s="317"/>
      <c r="N237" s="317"/>
    </row>
    <row r="238" spans="1:14" ht="117">
      <c r="A238" s="335">
        <v>235</v>
      </c>
      <c r="B238" s="328" t="s">
        <v>89</v>
      </c>
      <c r="C238" s="328" t="s">
        <v>1498</v>
      </c>
      <c r="D238" s="328" t="s">
        <v>1499</v>
      </c>
      <c r="E238" s="328" t="s">
        <v>1500</v>
      </c>
      <c r="F238" s="328" t="s">
        <v>1258</v>
      </c>
      <c r="G238" s="328" t="s">
        <v>1501</v>
      </c>
      <c r="H238" s="328" t="s">
        <v>1502</v>
      </c>
      <c r="I238" s="328" t="s">
        <v>1503</v>
      </c>
      <c r="J238" s="317" t="s">
        <v>415</v>
      </c>
      <c r="K238" s="317"/>
      <c r="L238" s="317"/>
      <c r="M238" s="317"/>
      <c r="N238" s="317"/>
    </row>
    <row r="239" spans="1:14" ht="70.2">
      <c r="A239" s="335">
        <v>236</v>
      </c>
      <c r="B239" s="328" t="s">
        <v>89</v>
      </c>
      <c r="C239" s="328" t="s">
        <v>1504</v>
      </c>
      <c r="D239" s="328" t="s">
        <v>1505</v>
      </c>
      <c r="E239" s="328" t="s">
        <v>4</v>
      </c>
      <c r="F239" s="328" t="s">
        <v>1301</v>
      </c>
      <c r="G239" s="328" t="s">
        <v>1506</v>
      </c>
      <c r="H239" s="328" t="s">
        <v>327</v>
      </c>
      <c r="I239" s="328" t="s">
        <v>1507</v>
      </c>
      <c r="J239" s="317" t="s">
        <v>415</v>
      </c>
      <c r="K239" s="317"/>
      <c r="L239" s="317"/>
      <c r="M239" s="317"/>
      <c r="N239" s="317"/>
    </row>
    <row r="240" spans="1:14" ht="117">
      <c r="A240" s="335">
        <v>237</v>
      </c>
      <c r="B240" s="328" t="s">
        <v>1508</v>
      </c>
      <c r="C240" s="328" t="s">
        <v>1509</v>
      </c>
      <c r="D240" s="328" t="s">
        <v>1510</v>
      </c>
      <c r="E240" s="328" t="s">
        <v>1500</v>
      </c>
      <c r="F240" s="328" t="s">
        <v>1258</v>
      </c>
      <c r="G240" s="328" t="s">
        <v>1511</v>
      </c>
      <c r="H240" s="328" t="s">
        <v>1512</v>
      </c>
      <c r="I240" s="328" t="s">
        <v>1513</v>
      </c>
      <c r="J240" s="317" t="s">
        <v>415</v>
      </c>
      <c r="K240" s="317"/>
      <c r="L240" s="317"/>
      <c r="M240" s="317"/>
      <c r="N240" s="317"/>
    </row>
  </sheetData>
  <mergeCells count="1">
    <mergeCell ref="A1:N1"/>
  </mergeCells>
  <printOptions horizontalCentered="1" verticalCentered="1"/>
  <pageMargins left="0.31496062992125984" right="0.31496062992125984" top="0.35433070866141736" bottom="0.35433070866141736" header="0.31496062992125984" footer="0.31496062992125984"/>
  <pageSetup paperSize="9" scale="32"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3"/>
  <sheetViews>
    <sheetView view="pageBreakPreview" topLeftCell="A19" zoomScale="70" zoomScaleNormal="100" zoomScaleSheetLayoutView="70" workbookViewId="0">
      <selection activeCell="B303" sqref="B303:J304"/>
    </sheetView>
  </sheetViews>
  <sheetFormatPr defaultRowHeight="13.2"/>
  <cols>
    <col min="1" max="1" width="8.33203125" customWidth="1"/>
    <col min="2" max="2" width="14.88671875" customWidth="1"/>
    <col min="3" max="3" width="16.109375" customWidth="1"/>
    <col min="4" max="4" width="17" style="13" customWidth="1"/>
    <col min="5" max="5" width="15.33203125" style="13" customWidth="1"/>
    <col min="6" max="6" width="16.88671875" style="13" customWidth="1"/>
    <col min="7" max="7" width="18.33203125" style="13" customWidth="1"/>
    <col min="8" max="8" width="19.33203125" style="13" customWidth="1"/>
    <col min="9" max="9" width="13.88671875" style="13" customWidth="1"/>
    <col min="10" max="10" width="18.33203125" customWidth="1"/>
    <col min="11" max="11" width="41" customWidth="1"/>
    <col min="12" max="12" width="9.109375" customWidth="1"/>
    <col min="13" max="14" width="10.88671875" bestFit="1" customWidth="1"/>
    <col min="15" max="15" width="11" bestFit="1" customWidth="1"/>
    <col min="16" max="16" width="14.88671875" bestFit="1" customWidth="1"/>
    <col min="17" max="39" width="9.109375" customWidth="1"/>
    <col min="41" max="41" width="9.33203125" bestFit="1" customWidth="1"/>
  </cols>
  <sheetData>
    <row r="1" spans="1:31" ht="69" customHeight="1">
      <c r="A1" s="354" t="s">
        <v>298</v>
      </c>
      <c r="B1" s="355"/>
      <c r="C1" s="355"/>
      <c r="D1" s="355"/>
      <c r="E1" s="355"/>
      <c r="F1" s="355"/>
      <c r="G1" s="355"/>
      <c r="H1" s="355"/>
      <c r="I1" s="355"/>
      <c r="J1" s="355"/>
      <c r="K1" s="356"/>
    </row>
    <row r="2" spans="1:31" ht="16.8">
      <c r="A2" s="361" t="s">
        <v>1515</v>
      </c>
      <c r="B2" s="362"/>
      <c r="C2" s="362"/>
      <c r="D2" s="362"/>
      <c r="E2" s="362"/>
      <c r="F2" s="362"/>
      <c r="G2" s="362"/>
      <c r="H2" s="362"/>
      <c r="I2" s="362"/>
      <c r="J2" s="362"/>
      <c r="K2" s="363"/>
    </row>
    <row r="3" spans="1:31" ht="16.8">
      <c r="A3" s="361" t="s">
        <v>37</v>
      </c>
      <c r="B3" s="362"/>
      <c r="C3" s="362"/>
      <c r="D3" s="362"/>
      <c r="E3" s="362"/>
      <c r="F3" s="362"/>
      <c r="G3" s="362"/>
      <c r="H3" s="362"/>
      <c r="I3" s="362"/>
      <c r="J3" s="362"/>
      <c r="K3" s="363"/>
    </row>
    <row r="4" spans="1:31" ht="16.8">
      <c r="A4" s="358" t="s">
        <v>208</v>
      </c>
      <c r="B4" s="359"/>
      <c r="C4" s="359"/>
      <c r="D4" s="359"/>
      <c r="E4" s="359"/>
      <c r="F4" s="359"/>
      <c r="G4" s="359"/>
      <c r="H4" s="359"/>
      <c r="I4" s="359"/>
      <c r="J4" s="359"/>
      <c r="K4" s="360"/>
    </row>
    <row r="5" spans="1:31" ht="16.8">
      <c r="A5" s="361" t="s">
        <v>287</v>
      </c>
      <c r="B5" s="362"/>
      <c r="C5" s="362"/>
      <c r="D5" s="362"/>
      <c r="E5" s="362"/>
      <c r="F5" s="362"/>
      <c r="G5" s="362"/>
      <c r="H5" s="362"/>
      <c r="I5" s="362"/>
      <c r="J5" s="362"/>
      <c r="K5" s="363"/>
    </row>
    <row r="6" spans="1:31" ht="32.25" customHeight="1">
      <c r="A6" s="339" t="s">
        <v>26</v>
      </c>
      <c r="B6" s="340" t="s">
        <v>302</v>
      </c>
      <c r="C6" s="340" t="s">
        <v>185</v>
      </c>
      <c r="D6" s="357" t="s">
        <v>27</v>
      </c>
      <c r="E6" s="357" t="s">
        <v>28</v>
      </c>
      <c r="F6" s="357"/>
      <c r="G6" s="357"/>
      <c r="H6" s="357"/>
      <c r="I6" s="357"/>
      <c r="J6" s="340" t="s">
        <v>36</v>
      </c>
      <c r="K6" s="347" t="s">
        <v>227</v>
      </c>
    </row>
    <row r="7" spans="1:31" ht="42.75" customHeight="1">
      <c r="A7" s="339"/>
      <c r="B7" s="340"/>
      <c r="C7" s="340"/>
      <c r="D7" s="357"/>
      <c r="E7" s="357" t="s">
        <v>29</v>
      </c>
      <c r="F7" s="357"/>
      <c r="G7" s="357" t="s">
        <v>30</v>
      </c>
      <c r="H7" s="357"/>
      <c r="I7" s="357" t="s">
        <v>31</v>
      </c>
      <c r="J7" s="340"/>
      <c r="K7" s="347"/>
    </row>
    <row r="8" spans="1:31" ht="79.5" customHeight="1">
      <c r="A8" s="339"/>
      <c r="B8" s="340"/>
      <c r="C8" s="340"/>
      <c r="D8" s="357"/>
      <c r="E8" s="121" t="s">
        <v>32</v>
      </c>
      <c r="F8" s="121" t="s">
        <v>33</v>
      </c>
      <c r="G8" s="121" t="s">
        <v>34</v>
      </c>
      <c r="H8" s="121" t="s">
        <v>35</v>
      </c>
      <c r="I8" s="357"/>
      <c r="J8" s="340"/>
      <c r="K8" s="347"/>
    </row>
    <row r="9" spans="1:31" ht="21" customHeight="1">
      <c r="A9" s="122">
        <v>1</v>
      </c>
      <c r="B9" s="120">
        <v>2</v>
      </c>
      <c r="C9" s="120">
        <v>3</v>
      </c>
      <c r="D9" s="81">
        <v>4</v>
      </c>
      <c r="E9" s="81">
        <v>5</v>
      </c>
      <c r="F9" s="81">
        <v>6</v>
      </c>
      <c r="G9" s="81">
        <v>7</v>
      </c>
      <c r="H9" s="81">
        <v>8</v>
      </c>
      <c r="I9" s="81">
        <v>9</v>
      </c>
      <c r="J9" s="120">
        <v>10</v>
      </c>
      <c r="K9" s="126">
        <v>11</v>
      </c>
    </row>
    <row r="10" spans="1:31" s="13" customFormat="1" ht="30" customHeight="1">
      <c r="A10" s="127" t="s">
        <v>9</v>
      </c>
      <c r="B10" s="162">
        <v>0</v>
      </c>
      <c r="C10" s="162">
        <v>140321</v>
      </c>
      <c r="D10" s="162">
        <v>140321</v>
      </c>
      <c r="E10" s="162">
        <v>107359</v>
      </c>
      <c r="F10" s="162">
        <v>32962</v>
      </c>
      <c r="G10" s="162">
        <v>0</v>
      </c>
      <c r="H10" s="162">
        <v>0</v>
      </c>
      <c r="I10" s="162">
        <f>SUM(E10:H10)</f>
        <v>140321</v>
      </c>
      <c r="J10" s="162">
        <f>D10-I10</f>
        <v>0</v>
      </c>
      <c r="K10" s="2" t="s">
        <v>211</v>
      </c>
    </row>
    <row r="11" spans="1:31" s="13" customFormat="1" ht="30" customHeight="1">
      <c r="A11" s="127" t="s">
        <v>10</v>
      </c>
      <c r="B11" s="162">
        <v>0</v>
      </c>
      <c r="C11" s="162">
        <v>70606</v>
      </c>
      <c r="D11" s="162">
        <v>70606</v>
      </c>
      <c r="E11" s="162">
        <v>56056</v>
      </c>
      <c r="F11" s="162">
        <v>14550</v>
      </c>
      <c r="G11" s="162">
        <v>0</v>
      </c>
      <c r="H11" s="162">
        <v>0</v>
      </c>
      <c r="I11" s="162">
        <f t="shared" ref="I11:I26" si="0">SUM(E11:H11)</f>
        <v>70606</v>
      </c>
      <c r="J11" s="162">
        <f t="shared" ref="J11:J26" si="1">D11-I11</f>
        <v>0</v>
      </c>
      <c r="K11" s="2" t="s">
        <v>212</v>
      </c>
    </row>
    <row r="12" spans="1:31" s="13" customFormat="1" ht="32.25" customHeight="1">
      <c r="A12" s="127" t="s">
        <v>11</v>
      </c>
      <c r="B12" s="162">
        <v>0</v>
      </c>
      <c r="C12" s="162">
        <v>21833</v>
      </c>
      <c r="D12" s="162">
        <v>21833</v>
      </c>
      <c r="E12" s="162">
        <v>12111</v>
      </c>
      <c r="F12" s="162">
        <v>9722</v>
      </c>
      <c r="G12" s="162">
        <v>0</v>
      </c>
      <c r="H12" s="162">
        <v>0</v>
      </c>
      <c r="I12" s="162">
        <f t="shared" si="0"/>
        <v>21833</v>
      </c>
      <c r="J12" s="162">
        <f t="shared" si="1"/>
        <v>0</v>
      </c>
      <c r="K12" s="2" t="s">
        <v>213</v>
      </c>
    </row>
    <row r="13" spans="1:31" s="13" customFormat="1" ht="29.25" customHeight="1">
      <c r="A13" s="127" t="s">
        <v>12</v>
      </c>
      <c r="B13" s="162">
        <v>0</v>
      </c>
      <c r="C13" s="162">
        <v>7801</v>
      </c>
      <c r="D13" s="162">
        <v>7801</v>
      </c>
      <c r="E13" s="162">
        <v>3134</v>
      </c>
      <c r="F13" s="162">
        <v>4667</v>
      </c>
      <c r="G13" s="162">
        <v>0</v>
      </c>
      <c r="H13" s="162">
        <v>0</v>
      </c>
      <c r="I13" s="162">
        <f t="shared" si="0"/>
        <v>7801</v>
      </c>
      <c r="J13" s="162">
        <f t="shared" si="1"/>
        <v>0</v>
      </c>
      <c r="K13" s="2" t="s">
        <v>214</v>
      </c>
      <c r="AE13" s="40"/>
    </row>
    <row r="14" spans="1:31" s="13" customFormat="1" ht="27" customHeight="1">
      <c r="A14" s="127" t="s">
        <v>13</v>
      </c>
      <c r="B14" s="162">
        <v>0</v>
      </c>
      <c r="C14" s="162">
        <v>6974</v>
      </c>
      <c r="D14" s="162">
        <v>6974</v>
      </c>
      <c r="E14" s="162">
        <v>2323</v>
      </c>
      <c r="F14" s="162">
        <v>4651</v>
      </c>
      <c r="G14" s="162">
        <v>0</v>
      </c>
      <c r="H14" s="162">
        <v>0</v>
      </c>
      <c r="I14" s="162">
        <f t="shared" si="0"/>
        <v>6974</v>
      </c>
      <c r="J14" s="162">
        <f t="shared" si="1"/>
        <v>0</v>
      </c>
      <c r="K14" s="2" t="s">
        <v>215</v>
      </c>
    </row>
    <row r="15" spans="1:31" s="13" customFormat="1" ht="27.75" customHeight="1">
      <c r="A15" s="127" t="s">
        <v>14</v>
      </c>
      <c r="B15" s="162">
        <v>0</v>
      </c>
      <c r="C15" s="162">
        <v>33397</v>
      </c>
      <c r="D15" s="162">
        <v>33397</v>
      </c>
      <c r="E15" s="162">
        <v>20859</v>
      </c>
      <c r="F15" s="162">
        <v>12538</v>
      </c>
      <c r="G15" s="162">
        <v>0</v>
      </c>
      <c r="H15" s="162">
        <v>0</v>
      </c>
      <c r="I15" s="162">
        <f t="shared" si="0"/>
        <v>33397</v>
      </c>
      <c r="J15" s="162">
        <f t="shared" si="1"/>
        <v>0</v>
      </c>
      <c r="K15" s="2" t="s">
        <v>216</v>
      </c>
    </row>
    <row r="16" spans="1:31" s="13" customFormat="1" ht="30.75" customHeight="1">
      <c r="A16" s="127" t="s">
        <v>15</v>
      </c>
      <c r="B16" s="162">
        <v>0</v>
      </c>
      <c r="C16" s="162">
        <v>17500</v>
      </c>
      <c r="D16" s="162">
        <v>17500</v>
      </c>
      <c r="E16" s="162">
        <v>12738</v>
      </c>
      <c r="F16" s="162">
        <v>4762</v>
      </c>
      <c r="G16" s="162">
        <v>0</v>
      </c>
      <c r="H16" s="162">
        <v>0</v>
      </c>
      <c r="I16" s="162">
        <f t="shared" si="0"/>
        <v>17500</v>
      </c>
      <c r="J16" s="162">
        <f t="shared" si="1"/>
        <v>0</v>
      </c>
      <c r="K16" s="2" t="s">
        <v>217</v>
      </c>
    </row>
    <row r="17" spans="1:11" s="13" customFormat="1" ht="20.100000000000001" customHeight="1">
      <c r="A17" s="127" t="s">
        <v>16</v>
      </c>
      <c r="B17" s="162">
        <v>0</v>
      </c>
      <c r="C17" s="162">
        <v>14978</v>
      </c>
      <c r="D17" s="162">
        <v>14978</v>
      </c>
      <c r="E17" s="162">
        <v>10097</v>
      </c>
      <c r="F17" s="162">
        <v>4881</v>
      </c>
      <c r="G17" s="162">
        <v>0</v>
      </c>
      <c r="H17" s="162">
        <v>0</v>
      </c>
      <c r="I17" s="162">
        <f t="shared" si="0"/>
        <v>14978</v>
      </c>
      <c r="J17" s="162">
        <f t="shared" si="1"/>
        <v>0</v>
      </c>
      <c r="K17" s="2" t="s">
        <v>218</v>
      </c>
    </row>
    <row r="18" spans="1:11" s="13" customFormat="1" ht="24.75" customHeight="1">
      <c r="A18" s="127" t="s">
        <v>17</v>
      </c>
      <c r="B18" s="162">
        <v>0</v>
      </c>
      <c r="C18" s="162">
        <v>2539</v>
      </c>
      <c r="D18" s="162">
        <v>2539</v>
      </c>
      <c r="E18" s="162">
        <v>1492</v>
      </c>
      <c r="F18" s="162">
        <v>1047</v>
      </c>
      <c r="G18" s="162">
        <v>0</v>
      </c>
      <c r="H18" s="162">
        <v>0</v>
      </c>
      <c r="I18" s="162">
        <f t="shared" si="0"/>
        <v>2539</v>
      </c>
      <c r="J18" s="162">
        <f t="shared" si="1"/>
        <v>0</v>
      </c>
      <c r="K18" s="2" t="s">
        <v>219</v>
      </c>
    </row>
    <row r="19" spans="1:11" s="13" customFormat="1" ht="29.25" customHeight="1">
      <c r="A19" s="127" t="s">
        <v>18</v>
      </c>
      <c r="B19" s="162">
        <v>0</v>
      </c>
      <c r="C19" s="162">
        <v>8934</v>
      </c>
      <c r="D19" s="162">
        <v>8934</v>
      </c>
      <c r="E19" s="162">
        <v>6634</v>
      </c>
      <c r="F19" s="162">
        <v>2300</v>
      </c>
      <c r="G19" s="162">
        <v>0</v>
      </c>
      <c r="H19" s="162">
        <v>0</v>
      </c>
      <c r="I19" s="162">
        <f t="shared" si="0"/>
        <v>8934</v>
      </c>
      <c r="J19" s="162">
        <f t="shared" si="1"/>
        <v>0</v>
      </c>
      <c r="K19" s="2" t="s">
        <v>220</v>
      </c>
    </row>
    <row r="20" spans="1:11" s="13" customFormat="1" ht="43.5" customHeight="1">
      <c r="A20" s="127" t="s">
        <v>19</v>
      </c>
      <c r="B20" s="162">
        <v>0</v>
      </c>
      <c r="C20" s="162">
        <v>9092</v>
      </c>
      <c r="D20" s="162">
        <v>9092</v>
      </c>
      <c r="E20" s="162">
        <v>5066</v>
      </c>
      <c r="F20" s="162">
        <v>4026</v>
      </c>
      <c r="G20" s="162">
        <v>0</v>
      </c>
      <c r="H20" s="162">
        <v>0</v>
      </c>
      <c r="I20" s="162">
        <f t="shared" si="0"/>
        <v>9092</v>
      </c>
      <c r="J20" s="162">
        <f t="shared" si="1"/>
        <v>0</v>
      </c>
      <c r="K20" s="2" t="s">
        <v>221</v>
      </c>
    </row>
    <row r="21" spans="1:11" s="13" customFormat="1" ht="27" customHeight="1">
      <c r="A21" s="127" t="s">
        <v>20</v>
      </c>
      <c r="B21" s="162">
        <v>0</v>
      </c>
      <c r="C21" s="162">
        <v>5160</v>
      </c>
      <c r="D21" s="162">
        <v>5160</v>
      </c>
      <c r="E21" s="162">
        <v>2487</v>
      </c>
      <c r="F21" s="162">
        <v>2673</v>
      </c>
      <c r="G21" s="162">
        <v>0</v>
      </c>
      <c r="H21" s="162">
        <v>0</v>
      </c>
      <c r="I21" s="162">
        <f t="shared" si="0"/>
        <v>5160</v>
      </c>
      <c r="J21" s="162">
        <f t="shared" si="1"/>
        <v>0</v>
      </c>
      <c r="K21" s="2" t="s">
        <v>222</v>
      </c>
    </row>
    <row r="22" spans="1:11" s="13" customFormat="1" ht="29.4" customHeight="1">
      <c r="A22" s="127" t="s">
        <v>21</v>
      </c>
      <c r="B22" s="162">
        <v>0</v>
      </c>
      <c r="C22" s="162">
        <v>1601</v>
      </c>
      <c r="D22" s="162">
        <v>1601</v>
      </c>
      <c r="E22" s="162">
        <v>1053</v>
      </c>
      <c r="F22" s="162">
        <v>548</v>
      </c>
      <c r="G22" s="162">
        <v>0</v>
      </c>
      <c r="H22" s="162">
        <v>0</v>
      </c>
      <c r="I22" s="162">
        <f t="shared" si="0"/>
        <v>1601</v>
      </c>
      <c r="J22" s="162">
        <f t="shared" si="1"/>
        <v>0</v>
      </c>
      <c r="K22" s="2" t="s">
        <v>223</v>
      </c>
    </row>
    <row r="23" spans="1:11" s="13" customFormat="1" ht="20.100000000000001" customHeight="1">
      <c r="A23" s="127" t="s">
        <v>22</v>
      </c>
      <c r="B23" s="162">
        <v>0</v>
      </c>
      <c r="C23" s="162">
        <v>7938</v>
      </c>
      <c r="D23" s="162">
        <v>7938</v>
      </c>
      <c r="E23" s="162">
        <v>5248</v>
      </c>
      <c r="F23" s="162">
        <v>2690</v>
      </c>
      <c r="G23" s="162">
        <v>0</v>
      </c>
      <c r="H23" s="162">
        <v>0</v>
      </c>
      <c r="I23" s="162">
        <f t="shared" si="0"/>
        <v>7938</v>
      </c>
      <c r="J23" s="162">
        <f t="shared" si="1"/>
        <v>0</v>
      </c>
      <c r="K23" s="2" t="s">
        <v>224</v>
      </c>
    </row>
    <row r="24" spans="1:11" s="13" customFormat="1" ht="20.25" customHeight="1">
      <c r="A24" s="127" t="s">
        <v>23</v>
      </c>
      <c r="B24" s="162">
        <v>0</v>
      </c>
      <c r="C24" s="162">
        <v>13717</v>
      </c>
      <c r="D24" s="162">
        <v>13717</v>
      </c>
      <c r="E24" s="162">
        <v>9506</v>
      </c>
      <c r="F24" s="162">
        <v>4211</v>
      </c>
      <c r="G24" s="162">
        <v>0</v>
      </c>
      <c r="H24" s="162">
        <v>0</v>
      </c>
      <c r="I24" s="162">
        <f t="shared" si="0"/>
        <v>13717</v>
      </c>
      <c r="J24" s="162">
        <f t="shared" si="1"/>
        <v>0</v>
      </c>
      <c r="K24" s="2" t="s">
        <v>225</v>
      </c>
    </row>
    <row r="25" spans="1:11" s="13" customFormat="1" ht="28.5" customHeight="1">
      <c r="A25" s="127" t="s">
        <v>24</v>
      </c>
      <c r="B25" s="162">
        <v>0</v>
      </c>
      <c r="C25" s="162">
        <v>2387</v>
      </c>
      <c r="D25" s="162">
        <v>2387</v>
      </c>
      <c r="E25" s="162">
        <v>1621</v>
      </c>
      <c r="F25" s="162">
        <v>766</v>
      </c>
      <c r="G25" s="162">
        <v>0</v>
      </c>
      <c r="H25" s="162">
        <v>0</v>
      </c>
      <c r="I25" s="162">
        <f t="shared" si="0"/>
        <v>2387</v>
      </c>
      <c r="J25" s="162">
        <f t="shared" si="1"/>
        <v>0</v>
      </c>
      <c r="K25" s="2" t="s">
        <v>226</v>
      </c>
    </row>
    <row r="26" spans="1:11" s="13" customFormat="1" ht="20.100000000000001" customHeight="1">
      <c r="A26" s="127" t="s">
        <v>25</v>
      </c>
      <c r="B26" s="162">
        <v>0</v>
      </c>
      <c r="C26" s="162">
        <v>44216</v>
      </c>
      <c r="D26" s="162">
        <v>44216</v>
      </c>
      <c r="E26" s="162">
        <v>33574</v>
      </c>
      <c r="F26" s="162">
        <v>10642</v>
      </c>
      <c r="G26" s="162">
        <v>0</v>
      </c>
      <c r="H26" s="162">
        <v>0</v>
      </c>
      <c r="I26" s="162">
        <f t="shared" si="0"/>
        <v>44216</v>
      </c>
      <c r="J26" s="162">
        <f t="shared" si="1"/>
        <v>0</v>
      </c>
      <c r="K26" s="2" t="s">
        <v>192</v>
      </c>
    </row>
    <row r="27" spans="1:11" ht="33" customHeight="1" thickBot="1">
      <c r="A27" s="128" t="s">
        <v>130</v>
      </c>
      <c r="B27" s="162">
        <f>SUM(B10:B26)</f>
        <v>0</v>
      </c>
      <c r="C27" s="162">
        <f t="shared" ref="C27:H27" si="2">SUM(C10:C26)</f>
        <v>408994</v>
      </c>
      <c r="D27" s="162">
        <f t="shared" si="2"/>
        <v>408994</v>
      </c>
      <c r="E27" s="162">
        <f t="shared" si="2"/>
        <v>291358</v>
      </c>
      <c r="F27" s="162">
        <f t="shared" si="2"/>
        <v>117636</v>
      </c>
      <c r="G27" s="162">
        <f t="shared" si="2"/>
        <v>0</v>
      </c>
      <c r="H27" s="162">
        <f t="shared" si="2"/>
        <v>0</v>
      </c>
      <c r="I27" s="162">
        <f>SUM(E27:H27)</f>
        <v>408994</v>
      </c>
      <c r="J27" s="249"/>
      <c r="K27" s="243"/>
    </row>
    <row r="28" spans="1:11" ht="17.399999999999999" hidden="1">
      <c r="A28" s="19"/>
      <c r="B28" s="19"/>
      <c r="C28" s="19"/>
      <c r="D28" s="20"/>
      <c r="E28" s="20"/>
      <c r="F28" s="20"/>
      <c r="G28" s="20"/>
      <c r="H28" s="20"/>
      <c r="I28" s="20"/>
      <c r="J28" s="19"/>
    </row>
    <row r="29" spans="1:11" ht="17.399999999999999" hidden="1">
      <c r="A29" s="19"/>
      <c r="B29" s="19"/>
      <c r="C29" s="19"/>
      <c r="D29" s="20"/>
      <c r="E29" s="20"/>
      <c r="F29" s="20"/>
      <c r="G29" s="20"/>
      <c r="H29" s="20"/>
      <c r="I29" s="20"/>
      <c r="J29" s="19"/>
    </row>
    <row r="30" spans="1:11" ht="18" hidden="1">
      <c r="A30" s="21"/>
      <c r="B30" s="22"/>
      <c r="C30" s="22"/>
      <c r="D30" s="23"/>
      <c r="E30" s="23"/>
      <c r="F30" s="23"/>
      <c r="G30" s="23"/>
      <c r="H30" s="23"/>
      <c r="I30" s="23"/>
      <c r="J30" s="22"/>
    </row>
    <row r="31" spans="1:11" ht="18" hidden="1">
      <c r="A31" s="24"/>
      <c r="B31" s="22"/>
      <c r="C31" s="22"/>
      <c r="D31" s="23"/>
      <c r="E31" s="23"/>
      <c r="F31" s="23"/>
      <c r="G31" s="23"/>
      <c r="H31" s="23"/>
      <c r="I31" s="23"/>
      <c r="J31" s="22"/>
    </row>
    <row r="32" spans="1:11" ht="18" hidden="1">
      <c r="A32" s="25"/>
      <c r="B32" s="22"/>
      <c r="C32" s="22"/>
      <c r="D32" s="23"/>
      <c r="E32" s="23"/>
      <c r="F32" s="23"/>
      <c r="G32" s="23"/>
      <c r="H32" s="23"/>
      <c r="I32" s="23"/>
      <c r="J32" s="22"/>
    </row>
    <row r="33" spans="1:10" ht="17.399999999999999" hidden="1">
      <c r="A33" s="26"/>
      <c r="B33" s="22"/>
      <c r="C33" s="22"/>
      <c r="D33" s="23"/>
      <c r="E33" s="23"/>
      <c r="F33" s="23"/>
      <c r="G33" s="23"/>
      <c r="H33" s="23"/>
      <c r="I33" s="23"/>
      <c r="J33" s="22"/>
    </row>
    <row r="34" spans="1:10" ht="17.399999999999999" hidden="1">
      <c r="A34" s="26"/>
      <c r="B34" s="22"/>
      <c r="C34" s="22"/>
      <c r="D34" s="23"/>
      <c r="E34" s="23"/>
      <c r="F34" s="23"/>
      <c r="G34" s="23"/>
      <c r="H34" s="23"/>
      <c r="I34" s="23"/>
      <c r="J34" s="22"/>
    </row>
    <row r="35" spans="1:10" ht="17.399999999999999" hidden="1">
      <c r="A35" s="26"/>
      <c r="B35" s="22"/>
      <c r="C35" s="22"/>
      <c r="D35" s="23"/>
      <c r="E35" s="23"/>
      <c r="F35" s="23"/>
      <c r="G35" s="23"/>
      <c r="H35" s="23"/>
      <c r="I35" s="23"/>
      <c r="J35" s="22"/>
    </row>
    <row r="36" spans="1:10" ht="17.399999999999999" hidden="1">
      <c r="A36" s="26"/>
      <c r="B36" s="22"/>
      <c r="C36" s="22"/>
      <c r="D36" s="23"/>
      <c r="E36" s="23"/>
      <c r="F36" s="23"/>
      <c r="G36" s="23"/>
      <c r="H36" s="23"/>
      <c r="I36" s="23"/>
      <c r="J36" s="22"/>
    </row>
    <row r="37" spans="1:10" ht="17.399999999999999" hidden="1">
      <c r="A37" s="26"/>
      <c r="B37" s="22"/>
      <c r="C37" s="22"/>
      <c r="D37" s="23"/>
      <c r="E37" s="23"/>
      <c r="F37" s="23"/>
      <c r="G37" s="23"/>
      <c r="H37" s="23"/>
      <c r="I37" s="23"/>
      <c r="J37" s="22"/>
    </row>
    <row r="38" spans="1:10" ht="18" hidden="1">
      <c r="A38" s="25"/>
      <c r="B38" s="22"/>
      <c r="C38" s="22"/>
      <c r="D38" s="23"/>
      <c r="E38" s="23"/>
      <c r="F38" s="23"/>
      <c r="G38" s="23"/>
      <c r="H38" s="23"/>
      <c r="I38" s="23"/>
      <c r="J38" s="22"/>
    </row>
    <row r="39" spans="1:10" ht="17.399999999999999" hidden="1">
      <c r="A39" s="26"/>
      <c r="B39" s="22"/>
      <c r="C39" s="22"/>
      <c r="D39" s="23"/>
      <c r="E39" s="23"/>
      <c r="F39" s="23"/>
      <c r="G39" s="23"/>
      <c r="H39" s="23"/>
      <c r="I39" s="23"/>
      <c r="J39" s="22"/>
    </row>
    <row r="40" spans="1:10" ht="17.399999999999999" hidden="1">
      <c r="A40" s="26"/>
      <c r="B40" s="22"/>
      <c r="C40" s="22"/>
      <c r="D40" s="23"/>
      <c r="E40" s="23"/>
      <c r="F40" s="23"/>
      <c r="G40" s="23"/>
      <c r="H40" s="23"/>
      <c r="I40" s="23"/>
      <c r="J40" s="22"/>
    </row>
    <row r="41" spans="1:10" ht="18" hidden="1">
      <c r="A41" s="25"/>
      <c r="B41" s="22"/>
      <c r="C41" s="22"/>
      <c r="D41" s="23"/>
      <c r="E41" s="23"/>
      <c r="F41" s="23"/>
      <c r="G41" s="23"/>
      <c r="H41" s="23"/>
      <c r="I41" s="23"/>
      <c r="J41" s="22"/>
    </row>
    <row r="42" spans="1:10" ht="17.399999999999999" hidden="1">
      <c r="A42" s="26"/>
      <c r="B42" s="22"/>
      <c r="C42" s="22"/>
      <c r="D42" s="23"/>
      <c r="E42" s="23"/>
      <c r="F42" s="23"/>
      <c r="G42" s="23"/>
      <c r="H42" s="23"/>
      <c r="I42" s="23"/>
      <c r="J42" s="22"/>
    </row>
    <row r="43" spans="1:10" ht="17.399999999999999" hidden="1">
      <c r="A43" s="26"/>
      <c r="B43" s="22"/>
      <c r="C43" s="22"/>
      <c r="D43" s="23"/>
      <c r="E43" s="23"/>
      <c r="F43" s="23"/>
      <c r="G43" s="23"/>
      <c r="H43" s="23"/>
      <c r="I43" s="23"/>
      <c r="J43" s="22"/>
    </row>
    <row r="44" spans="1:10" ht="18" hidden="1">
      <c r="A44" s="25"/>
      <c r="B44" s="22"/>
      <c r="C44" s="22"/>
      <c r="D44" s="23"/>
      <c r="E44" s="23"/>
      <c r="F44" s="23"/>
      <c r="G44" s="23"/>
      <c r="H44" s="23"/>
      <c r="I44" s="23"/>
      <c r="J44" s="22"/>
    </row>
    <row r="45" spans="1:10" ht="17.399999999999999" hidden="1">
      <c r="A45" s="26"/>
      <c r="B45" s="22"/>
      <c r="C45" s="22"/>
      <c r="D45" s="23"/>
      <c r="E45" s="23"/>
      <c r="F45" s="23"/>
      <c r="G45" s="23"/>
      <c r="H45" s="23"/>
      <c r="I45" s="23"/>
      <c r="J45" s="22"/>
    </row>
    <row r="46" spans="1:10" ht="17.399999999999999" hidden="1">
      <c r="A46" s="26"/>
      <c r="B46" s="22"/>
      <c r="C46" s="22"/>
      <c r="D46" s="23"/>
      <c r="E46" s="23"/>
      <c r="F46" s="23"/>
      <c r="G46" s="23"/>
      <c r="H46" s="23"/>
      <c r="I46" s="23"/>
      <c r="J46" s="22"/>
    </row>
    <row r="47" spans="1:10" ht="18" hidden="1">
      <c r="A47" s="25"/>
      <c r="B47" s="22"/>
      <c r="C47" s="22"/>
      <c r="D47" s="23"/>
      <c r="E47" s="23"/>
      <c r="F47" s="23"/>
      <c r="G47" s="23"/>
      <c r="H47" s="23"/>
      <c r="I47" s="23"/>
      <c r="J47" s="22"/>
    </row>
    <row r="48" spans="1:10" ht="17.399999999999999" hidden="1">
      <c r="A48" s="27"/>
      <c r="B48" s="27"/>
      <c r="C48" s="27"/>
      <c r="D48" s="28"/>
      <c r="E48" s="28"/>
      <c r="F48" s="28"/>
      <c r="G48" s="28"/>
      <c r="H48" s="23"/>
      <c r="I48" s="23"/>
      <c r="J48" s="22"/>
    </row>
    <row r="49" spans="1:10" ht="17.399999999999999" hidden="1">
      <c r="A49" s="27"/>
      <c r="B49" s="27"/>
      <c r="C49" s="27"/>
      <c r="D49" s="28"/>
      <c r="E49" s="28"/>
      <c r="F49" s="28"/>
      <c r="G49" s="28"/>
      <c r="H49" s="23"/>
      <c r="I49" s="23"/>
      <c r="J49" s="22"/>
    </row>
    <row r="50" spans="1:10" ht="18" hidden="1">
      <c r="A50" s="25"/>
      <c r="B50" s="22"/>
      <c r="C50" s="22"/>
      <c r="D50" s="23"/>
      <c r="E50" s="23"/>
      <c r="F50" s="23"/>
      <c r="G50" s="23"/>
      <c r="H50" s="23"/>
      <c r="I50" s="23"/>
      <c r="J50" s="22"/>
    </row>
    <row r="51" spans="1:10" ht="17.399999999999999" hidden="1">
      <c r="A51" s="26"/>
      <c r="B51" s="22"/>
      <c r="C51" s="22"/>
      <c r="D51" s="23"/>
      <c r="E51" s="23"/>
      <c r="F51" s="23"/>
      <c r="G51" s="23"/>
      <c r="H51" s="23"/>
      <c r="I51" s="23"/>
      <c r="J51" s="22"/>
    </row>
    <row r="52" spans="1:10" ht="17.399999999999999" hidden="1">
      <c r="A52" s="26"/>
      <c r="B52" s="22"/>
      <c r="C52" s="22"/>
      <c r="D52" s="23"/>
      <c r="E52" s="23"/>
      <c r="F52" s="23"/>
      <c r="G52" s="23"/>
      <c r="H52" s="23"/>
      <c r="I52" s="23"/>
      <c r="J52" s="22"/>
    </row>
    <row r="53" spans="1:10" ht="17.399999999999999" hidden="1">
      <c r="A53" s="26"/>
      <c r="B53" s="22"/>
      <c r="C53" s="22"/>
      <c r="D53" s="23"/>
      <c r="E53" s="23"/>
      <c r="F53" s="23"/>
      <c r="G53" s="23"/>
      <c r="H53" s="23"/>
      <c r="I53" s="23"/>
      <c r="J53" s="22"/>
    </row>
    <row r="54" spans="1:10" ht="17.399999999999999" hidden="1">
      <c r="A54" s="26"/>
      <c r="B54" s="22"/>
      <c r="C54" s="22"/>
      <c r="D54" s="23"/>
      <c r="E54" s="23"/>
      <c r="F54" s="23"/>
      <c r="G54" s="23"/>
      <c r="H54" s="23"/>
      <c r="I54" s="23"/>
      <c r="J54" s="22"/>
    </row>
    <row r="55" spans="1:10" ht="18" hidden="1">
      <c r="A55" s="25"/>
      <c r="B55" s="22"/>
      <c r="C55" s="22"/>
      <c r="D55" s="23"/>
      <c r="E55" s="23"/>
      <c r="F55" s="23"/>
      <c r="G55" s="23"/>
      <c r="H55" s="23"/>
      <c r="I55" s="23"/>
      <c r="J55" s="22"/>
    </row>
    <row r="56" spans="1:10" ht="18" hidden="1">
      <c r="A56" s="25"/>
      <c r="B56" s="22"/>
      <c r="C56" s="22"/>
      <c r="D56" s="23"/>
      <c r="E56" s="23"/>
      <c r="F56" s="23"/>
      <c r="G56" s="23"/>
      <c r="H56" s="23"/>
      <c r="I56" s="23"/>
      <c r="J56" s="22"/>
    </row>
    <row r="57" spans="1:10" ht="17.399999999999999" hidden="1">
      <c r="A57" s="19"/>
      <c r="B57" s="19"/>
      <c r="C57" s="19"/>
      <c r="D57" s="20"/>
      <c r="E57" s="20"/>
      <c r="F57" s="20"/>
      <c r="G57" s="20"/>
      <c r="H57" s="20"/>
      <c r="I57" s="20"/>
      <c r="J57" s="19"/>
    </row>
    <row r="58" spans="1:10" ht="17.399999999999999" hidden="1">
      <c r="A58" s="19"/>
      <c r="B58" s="19"/>
      <c r="C58" s="19"/>
      <c r="D58" s="20"/>
      <c r="E58" s="20"/>
      <c r="F58" s="20"/>
      <c r="G58" s="20"/>
      <c r="H58" s="20"/>
      <c r="I58" s="20"/>
      <c r="J58" s="19"/>
    </row>
    <row r="59" spans="1:10" ht="17.399999999999999" hidden="1">
      <c r="A59" s="19"/>
      <c r="B59" s="19"/>
      <c r="C59" s="19"/>
      <c r="D59" s="20"/>
      <c r="E59" s="20"/>
      <c r="F59" s="20"/>
      <c r="G59" s="20"/>
      <c r="H59" s="20"/>
      <c r="I59" s="20"/>
      <c r="J59" s="19"/>
    </row>
    <row r="60" spans="1:10" ht="17.399999999999999" hidden="1">
      <c r="A60" s="19"/>
      <c r="B60" s="19"/>
      <c r="C60" s="19"/>
      <c r="D60" s="20"/>
      <c r="E60" s="20"/>
      <c r="F60" s="20"/>
      <c r="G60" s="20"/>
      <c r="H60" s="20"/>
      <c r="I60" s="20"/>
      <c r="J60" s="19"/>
    </row>
    <row r="61" spans="1:10" ht="17.399999999999999" hidden="1">
      <c r="A61" s="19"/>
      <c r="B61" s="19"/>
      <c r="C61" s="19"/>
      <c r="D61" s="20"/>
      <c r="E61" s="20"/>
      <c r="F61" s="20"/>
      <c r="G61" s="20"/>
      <c r="H61" s="20"/>
      <c r="I61" s="20"/>
      <c r="J61" s="19"/>
    </row>
    <row r="62" spans="1:10" ht="17.399999999999999" hidden="1">
      <c r="A62" s="19"/>
      <c r="B62" s="19"/>
      <c r="C62" s="19"/>
      <c r="D62" s="20"/>
      <c r="E62" s="20"/>
      <c r="F62" s="20"/>
      <c r="G62" s="20"/>
      <c r="H62" s="20"/>
      <c r="I62" s="20"/>
      <c r="J62" s="19"/>
    </row>
    <row r="63" spans="1:10" ht="17.399999999999999" hidden="1">
      <c r="A63" s="19"/>
      <c r="B63" s="19"/>
      <c r="C63" s="19"/>
      <c r="D63" s="20"/>
      <c r="E63" s="20"/>
      <c r="F63" s="20"/>
      <c r="G63" s="20"/>
      <c r="H63" s="20"/>
      <c r="I63" s="20"/>
      <c r="J63" s="19"/>
    </row>
    <row r="64" spans="1:10" ht="17.399999999999999" hidden="1">
      <c r="A64" s="19"/>
      <c r="B64" s="19"/>
      <c r="C64" s="19"/>
      <c r="D64" s="20"/>
      <c r="E64" s="20"/>
      <c r="F64" s="20"/>
      <c r="G64" s="20"/>
      <c r="H64" s="20"/>
      <c r="I64" s="20"/>
      <c r="J64" s="19"/>
    </row>
    <row r="65" spans="1:10" ht="17.399999999999999" hidden="1">
      <c r="A65" s="19"/>
      <c r="B65" s="19"/>
      <c r="C65" s="19"/>
      <c r="D65" s="20"/>
      <c r="E65" s="20"/>
      <c r="F65" s="20"/>
      <c r="G65" s="20"/>
      <c r="H65" s="20"/>
      <c r="I65" s="20"/>
      <c r="J65" s="19"/>
    </row>
    <row r="66" spans="1:10" ht="17.399999999999999" hidden="1">
      <c r="A66" s="19"/>
      <c r="B66" s="19"/>
      <c r="C66" s="19"/>
      <c r="D66" s="20"/>
      <c r="E66" s="20"/>
      <c r="F66" s="20"/>
      <c r="G66" s="20"/>
      <c r="H66" s="20"/>
      <c r="I66" s="20"/>
      <c r="J66" s="19"/>
    </row>
    <row r="67" spans="1:10" ht="17.399999999999999" hidden="1">
      <c r="A67" s="19"/>
      <c r="B67" s="19"/>
      <c r="C67" s="19"/>
      <c r="D67" s="20"/>
      <c r="E67" s="20"/>
      <c r="F67" s="20"/>
      <c r="G67" s="20"/>
      <c r="H67" s="20"/>
      <c r="I67" s="20"/>
      <c r="J67" s="19"/>
    </row>
    <row r="68" spans="1:10" ht="17.399999999999999" hidden="1">
      <c r="A68" s="19"/>
      <c r="B68" s="19"/>
      <c r="C68" s="19"/>
      <c r="D68" s="20"/>
      <c r="E68" s="20"/>
      <c r="F68" s="20"/>
      <c r="G68" s="20"/>
      <c r="H68" s="20"/>
      <c r="I68" s="20"/>
      <c r="J68" s="19"/>
    </row>
    <row r="69" spans="1:10" ht="17.399999999999999" hidden="1">
      <c r="A69" s="19"/>
      <c r="B69" s="19"/>
      <c r="C69" s="19"/>
      <c r="D69" s="20"/>
      <c r="E69" s="20"/>
      <c r="F69" s="20"/>
      <c r="G69" s="20"/>
      <c r="H69" s="20"/>
      <c r="I69" s="20"/>
      <c r="J69" s="19"/>
    </row>
    <row r="70" spans="1:10" ht="17.399999999999999" hidden="1">
      <c r="A70" s="19"/>
      <c r="B70" s="19"/>
      <c r="C70" s="19"/>
      <c r="D70" s="20"/>
      <c r="E70" s="20"/>
      <c r="F70" s="20"/>
      <c r="G70" s="20"/>
      <c r="H70" s="20"/>
      <c r="I70" s="20"/>
      <c r="J70" s="19"/>
    </row>
    <row r="71" spans="1:10" ht="17.399999999999999" hidden="1">
      <c r="A71" s="19"/>
      <c r="B71" s="19"/>
      <c r="C71" s="19"/>
      <c r="D71" s="20"/>
      <c r="E71" s="20"/>
      <c r="F71" s="20"/>
      <c r="G71" s="20"/>
      <c r="H71" s="20"/>
      <c r="I71" s="20"/>
      <c r="J71" s="19"/>
    </row>
    <row r="72" spans="1:10" ht="17.399999999999999" hidden="1">
      <c r="A72" s="19"/>
      <c r="B72" s="19"/>
      <c r="C72" s="19"/>
      <c r="D72" s="20"/>
      <c r="E72" s="20"/>
      <c r="F72" s="20"/>
      <c r="G72" s="20"/>
      <c r="H72" s="20"/>
      <c r="I72" s="20"/>
      <c r="J72" s="19"/>
    </row>
    <row r="73" spans="1:10" ht="17.399999999999999" hidden="1">
      <c r="A73" s="19"/>
      <c r="B73" s="19"/>
      <c r="C73" s="19"/>
      <c r="D73" s="20"/>
      <c r="E73" s="20"/>
      <c r="F73" s="20"/>
      <c r="G73" s="20"/>
      <c r="H73" s="20"/>
      <c r="I73" s="20"/>
      <c r="J73" s="19"/>
    </row>
    <row r="74" spans="1:10" ht="17.399999999999999" hidden="1">
      <c r="A74" s="19"/>
      <c r="B74" s="19"/>
      <c r="C74" s="19"/>
      <c r="D74" s="20"/>
      <c r="E74" s="20"/>
      <c r="F74" s="20"/>
      <c r="G74" s="20"/>
      <c r="H74" s="20"/>
      <c r="I74" s="20"/>
      <c r="J74" s="19"/>
    </row>
    <row r="75" spans="1:10" ht="17.399999999999999" hidden="1">
      <c r="A75" s="19"/>
      <c r="B75" s="19"/>
      <c r="C75" s="19"/>
      <c r="D75" s="20"/>
      <c r="E75" s="20"/>
      <c r="F75" s="20"/>
      <c r="G75" s="20"/>
      <c r="H75" s="20"/>
      <c r="I75" s="20"/>
      <c r="J75" s="19"/>
    </row>
    <row r="76" spans="1:10" ht="17.399999999999999" hidden="1">
      <c r="A76" s="19"/>
      <c r="B76" s="19"/>
      <c r="C76" s="19"/>
      <c r="D76" s="20"/>
      <c r="E76" s="20"/>
      <c r="F76" s="20"/>
      <c r="G76" s="20"/>
      <c r="H76" s="20"/>
      <c r="I76" s="20"/>
      <c r="J76" s="19"/>
    </row>
    <row r="77" spans="1:10" ht="17.399999999999999" hidden="1">
      <c r="A77" s="19"/>
      <c r="B77" s="19"/>
      <c r="C77" s="19"/>
      <c r="D77" s="20"/>
      <c r="E77" s="20"/>
      <c r="F77" s="20"/>
      <c r="G77" s="20"/>
      <c r="H77" s="20"/>
      <c r="I77" s="20"/>
      <c r="J77" s="19"/>
    </row>
    <row r="78" spans="1:10" ht="17.399999999999999" hidden="1">
      <c r="A78" s="19"/>
      <c r="B78" s="19"/>
      <c r="C78" s="19"/>
      <c r="D78" s="20"/>
      <c r="E78" s="20"/>
      <c r="F78" s="20"/>
      <c r="G78" s="20"/>
      <c r="H78" s="20"/>
      <c r="I78" s="20"/>
      <c r="J78" s="19"/>
    </row>
    <row r="79" spans="1:10" ht="17.399999999999999" hidden="1">
      <c r="A79" s="19"/>
      <c r="B79" s="19"/>
      <c r="C79" s="19"/>
      <c r="D79" s="20"/>
      <c r="E79" s="20"/>
      <c r="F79" s="20"/>
      <c r="G79" s="20"/>
      <c r="H79" s="20"/>
      <c r="I79" s="20"/>
      <c r="J79" s="19"/>
    </row>
    <row r="80" spans="1:10" ht="17.399999999999999" hidden="1">
      <c r="A80" s="19"/>
      <c r="B80" s="19"/>
      <c r="C80" s="19"/>
      <c r="D80" s="20"/>
      <c r="E80" s="20"/>
      <c r="F80" s="20"/>
      <c r="G80" s="20"/>
      <c r="H80" s="20"/>
      <c r="I80" s="20"/>
      <c r="J80" s="19"/>
    </row>
    <row r="81" spans="1:10" ht="17.399999999999999" hidden="1">
      <c r="A81" s="19"/>
      <c r="B81" s="19"/>
      <c r="C81" s="19"/>
      <c r="D81" s="20"/>
      <c r="E81" s="20"/>
      <c r="F81" s="20"/>
      <c r="G81" s="20"/>
      <c r="H81" s="20"/>
      <c r="I81" s="20"/>
      <c r="J81" s="19"/>
    </row>
    <row r="82" spans="1:10" ht="17.399999999999999" hidden="1">
      <c r="A82" s="19"/>
      <c r="B82" s="19"/>
      <c r="C82" s="19"/>
      <c r="D82" s="20"/>
      <c r="E82" s="20"/>
      <c r="F82" s="20"/>
      <c r="G82" s="20"/>
      <c r="H82" s="20"/>
      <c r="I82" s="20"/>
      <c r="J82" s="19"/>
    </row>
    <row r="83" spans="1:10" ht="17.399999999999999" hidden="1">
      <c r="A83" s="19"/>
      <c r="B83" s="19"/>
      <c r="C83" s="19"/>
      <c r="D83" s="20"/>
      <c r="E83" s="20"/>
      <c r="F83" s="20"/>
      <c r="G83" s="20"/>
      <c r="H83" s="20"/>
      <c r="I83" s="20"/>
      <c r="J83" s="19"/>
    </row>
    <row r="84" spans="1:10" ht="17.399999999999999" hidden="1">
      <c r="A84" s="19"/>
      <c r="B84" s="19"/>
      <c r="C84" s="19"/>
      <c r="D84" s="20"/>
      <c r="E84" s="20"/>
      <c r="F84" s="20"/>
      <c r="G84" s="20"/>
      <c r="H84" s="20"/>
      <c r="I84" s="20"/>
      <c r="J84" s="19"/>
    </row>
    <row r="85" spans="1:10" ht="17.399999999999999" hidden="1">
      <c r="A85" s="19"/>
      <c r="B85" s="19"/>
      <c r="C85" s="19"/>
      <c r="D85" s="20"/>
      <c r="E85" s="20"/>
      <c r="F85" s="20"/>
      <c r="G85" s="20"/>
      <c r="H85" s="20"/>
      <c r="I85" s="20"/>
      <c r="J85" s="19"/>
    </row>
    <row r="86" spans="1:10" ht="17.399999999999999" hidden="1">
      <c r="A86" s="19"/>
      <c r="B86" s="19"/>
      <c r="C86" s="19"/>
      <c r="D86" s="20"/>
      <c r="E86" s="20"/>
      <c r="F86" s="20"/>
      <c r="G86" s="20"/>
      <c r="H86" s="20"/>
      <c r="I86" s="20"/>
      <c r="J86" s="19"/>
    </row>
    <row r="87" spans="1:10" ht="17.399999999999999" hidden="1">
      <c r="A87" s="19"/>
      <c r="B87" s="19"/>
      <c r="C87" s="19"/>
      <c r="D87" s="20"/>
      <c r="E87" s="20"/>
      <c r="F87" s="20"/>
      <c r="G87" s="20"/>
      <c r="H87" s="20"/>
      <c r="I87" s="20"/>
      <c r="J87" s="19"/>
    </row>
    <row r="88" spans="1:10" ht="17.399999999999999" hidden="1">
      <c r="A88" s="19"/>
      <c r="B88" s="19"/>
      <c r="C88" s="19"/>
      <c r="D88" s="20"/>
      <c r="E88" s="20"/>
      <c r="F88" s="20"/>
      <c r="G88" s="20"/>
      <c r="H88" s="20"/>
      <c r="I88" s="20"/>
      <c r="J88" s="19"/>
    </row>
    <row r="89" spans="1:10" ht="17.399999999999999" hidden="1">
      <c r="A89" s="19"/>
      <c r="B89" s="19"/>
      <c r="C89" s="19"/>
      <c r="D89" s="20"/>
      <c r="E89" s="20"/>
      <c r="F89" s="20"/>
      <c r="G89" s="20"/>
      <c r="H89" s="20"/>
      <c r="I89" s="20"/>
      <c r="J89" s="19"/>
    </row>
    <row r="90" spans="1:10" ht="17.399999999999999" hidden="1">
      <c r="A90" s="19"/>
      <c r="B90" s="19"/>
      <c r="C90" s="19"/>
      <c r="D90" s="20"/>
      <c r="E90" s="20"/>
      <c r="F90" s="20"/>
      <c r="G90" s="20"/>
      <c r="H90" s="20"/>
      <c r="I90" s="20"/>
      <c r="J90" s="19"/>
    </row>
    <row r="91" spans="1:10" ht="17.399999999999999" hidden="1">
      <c r="A91" s="19"/>
      <c r="B91" s="19"/>
      <c r="C91" s="19"/>
      <c r="D91" s="20"/>
      <c r="E91" s="20"/>
      <c r="F91" s="20"/>
      <c r="G91" s="20"/>
      <c r="H91" s="20"/>
      <c r="I91" s="20"/>
      <c r="J91" s="19"/>
    </row>
    <row r="92" spans="1:10" ht="17.399999999999999" hidden="1">
      <c r="A92" s="19"/>
      <c r="B92" s="19"/>
      <c r="C92" s="19"/>
      <c r="D92" s="20"/>
      <c r="E92" s="20"/>
      <c r="F92" s="20"/>
      <c r="G92" s="20"/>
      <c r="H92" s="20"/>
      <c r="I92" s="20"/>
      <c r="J92" s="19"/>
    </row>
    <row r="93" spans="1:10" ht="17.399999999999999" hidden="1">
      <c r="A93" s="19"/>
      <c r="B93" s="19"/>
      <c r="C93" s="19"/>
      <c r="D93" s="20"/>
      <c r="E93" s="20"/>
      <c r="F93" s="20"/>
      <c r="G93" s="20"/>
      <c r="H93" s="20"/>
      <c r="I93" s="20"/>
      <c r="J93" s="19"/>
    </row>
    <row r="94" spans="1:10" ht="17.399999999999999" hidden="1">
      <c r="A94" s="19"/>
      <c r="B94" s="19"/>
      <c r="C94" s="19"/>
      <c r="D94" s="20"/>
      <c r="E94" s="20"/>
      <c r="F94" s="20"/>
      <c r="G94" s="20"/>
      <c r="H94" s="20"/>
      <c r="I94" s="20"/>
      <c r="J94" s="19"/>
    </row>
    <row r="95" spans="1:10" ht="17.399999999999999" hidden="1">
      <c r="A95" s="19"/>
      <c r="B95" s="19"/>
      <c r="C95" s="19"/>
      <c r="D95" s="20"/>
      <c r="E95" s="20"/>
      <c r="F95" s="20"/>
      <c r="G95" s="20"/>
      <c r="H95" s="20"/>
      <c r="I95" s="20"/>
      <c r="J95" s="19"/>
    </row>
    <row r="96" spans="1:10" ht="17.399999999999999" hidden="1">
      <c r="A96" s="19"/>
      <c r="B96" s="19"/>
      <c r="C96" s="19"/>
      <c r="D96" s="20"/>
      <c r="E96" s="20"/>
      <c r="F96" s="20"/>
      <c r="G96" s="20"/>
      <c r="H96" s="20"/>
      <c r="I96" s="20"/>
      <c r="J96" s="19"/>
    </row>
    <row r="97" spans="1:10" ht="17.399999999999999" hidden="1">
      <c r="A97" s="19"/>
      <c r="B97" s="19"/>
      <c r="C97" s="19"/>
      <c r="D97" s="20"/>
      <c r="E97" s="20"/>
      <c r="F97" s="20"/>
      <c r="G97" s="20"/>
      <c r="H97" s="20"/>
      <c r="I97" s="20"/>
      <c r="J97" s="19"/>
    </row>
    <row r="98" spans="1:10" ht="17.399999999999999" hidden="1">
      <c r="A98" s="19"/>
      <c r="B98" s="19"/>
      <c r="C98" s="19"/>
      <c r="D98" s="20"/>
      <c r="E98" s="20"/>
      <c r="F98" s="20"/>
      <c r="G98" s="20"/>
      <c r="H98" s="20"/>
      <c r="I98" s="20"/>
      <c r="J98" s="19"/>
    </row>
    <row r="99" spans="1:10" ht="17.399999999999999" hidden="1">
      <c r="A99" s="19"/>
      <c r="B99" s="19"/>
      <c r="C99" s="19"/>
      <c r="D99" s="20"/>
      <c r="E99" s="20"/>
      <c r="F99" s="20"/>
      <c r="G99" s="20"/>
      <c r="H99" s="20"/>
      <c r="I99" s="20"/>
      <c r="J99" s="19"/>
    </row>
    <row r="100" spans="1:10" ht="17.399999999999999" hidden="1">
      <c r="A100" s="19"/>
      <c r="B100" s="19"/>
      <c r="C100" s="19"/>
      <c r="D100" s="20"/>
      <c r="E100" s="20"/>
      <c r="F100" s="20"/>
      <c r="G100" s="20"/>
      <c r="H100" s="20"/>
      <c r="I100" s="20"/>
      <c r="J100" s="19"/>
    </row>
    <row r="101" spans="1:10" ht="17.399999999999999" hidden="1">
      <c r="A101" s="19"/>
      <c r="B101" s="19"/>
      <c r="C101" s="19"/>
      <c r="D101" s="20"/>
      <c r="E101" s="20"/>
      <c r="F101" s="20"/>
      <c r="G101" s="20"/>
      <c r="H101" s="20"/>
      <c r="I101" s="20"/>
      <c r="J101" s="19"/>
    </row>
    <row r="102" spans="1:10" ht="17.399999999999999" hidden="1">
      <c r="A102" s="19"/>
      <c r="B102" s="19"/>
      <c r="C102" s="19"/>
      <c r="D102" s="20"/>
      <c r="E102" s="20"/>
      <c r="F102" s="20"/>
      <c r="G102" s="20"/>
      <c r="H102" s="20"/>
      <c r="I102" s="20"/>
      <c r="J102" s="19"/>
    </row>
    <row r="103" spans="1:10" ht="17.399999999999999" hidden="1">
      <c r="A103" s="19"/>
      <c r="B103" s="19"/>
      <c r="C103" s="19"/>
      <c r="D103" s="20"/>
      <c r="E103" s="20"/>
      <c r="F103" s="20"/>
      <c r="G103" s="20"/>
      <c r="H103" s="20"/>
      <c r="I103" s="20"/>
      <c r="J103" s="19"/>
    </row>
    <row r="104" spans="1:10" ht="17.399999999999999" hidden="1">
      <c r="A104" s="19"/>
      <c r="B104" s="19"/>
      <c r="C104" s="19"/>
      <c r="D104" s="20"/>
      <c r="E104" s="20"/>
      <c r="F104" s="20"/>
      <c r="G104" s="20"/>
      <c r="H104" s="20"/>
      <c r="I104" s="20"/>
      <c r="J104" s="19"/>
    </row>
    <row r="105" spans="1:10" ht="17.399999999999999" hidden="1">
      <c r="A105" s="19"/>
      <c r="B105" s="19"/>
      <c r="C105" s="19"/>
      <c r="D105" s="20"/>
      <c r="E105" s="20"/>
      <c r="F105" s="20"/>
      <c r="G105" s="20"/>
      <c r="H105" s="20"/>
      <c r="I105" s="20"/>
      <c r="J105" s="19"/>
    </row>
    <row r="106" spans="1:10" ht="17.399999999999999" hidden="1">
      <c r="A106" s="19"/>
      <c r="B106" s="19"/>
      <c r="C106" s="19"/>
      <c r="D106" s="20"/>
      <c r="E106" s="20"/>
      <c r="F106" s="20"/>
      <c r="G106" s="20"/>
      <c r="H106" s="20"/>
      <c r="I106" s="20"/>
      <c r="J106" s="19"/>
    </row>
    <row r="107" spans="1:10" ht="17.399999999999999" hidden="1">
      <c r="A107" s="19"/>
      <c r="B107" s="19"/>
      <c r="C107" s="19"/>
      <c r="D107" s="20"/>
      <c r="E107" s="20"/>
      <c r="F107" s="20"/>
      <c r="G107" s="20"/>
      <c r="H107" s="20"/>
      <c r="I107" s="20"/>
      <c r="J107" s="19"/>
    </row>
    <row r="108" spans="1:10" ht="17.399999999999999" hidden="1">
      <c r="A108" s="19"/>
      <c r="B108" s="19"/>
      <c r="C108" s="19"/>
      <c r="D108" s="20"/>
      <c r="E108" s="20"/>
      <c r="F108" s="20"/>
      <c r="G108" s="20"/>
      <c r="H108" s="20"/>
      <c r="I108" s="20"/>
      <c r="J108" s="19"/>
    </row>
    <row r="109" spans="1:10" ht="17.399999999999999" hidden="1">
      <c r="A109" s="19"/>
      <c r="B109" s="19"/>
      <c r="C109" s="19"/>
      <c r="D109" s="20"/>
      <c r="E109" s="20"/>
      <c r="F109" s="20"/>
      <c r="G109" s="20"/>
      <c r="H109" s="20"/>
      <c r="I109" s="20"/>
      <c r="J109" s="19"/>
    </row>
    <row r="110" spans="1:10" ht="17.399999999999999" hidden="1">
      <c r="A110" s="19"/>
      <c r="B110" s="19"/>
      <c r="C110" s="19"/>
      <c r="D110" s="20"/>
      <c r="E110" s="20"/>
      <c r="F110" s="20"/>
      <c r="G110" s="20"/>
      <c r="H110" s="20"/>
      <c r="I110" s="20"/>
      <c r="J110" s="19"/>
    </row>
    <row r="111" spans="1:10" ht="17.399999999999999" hidden="1">
      <c r="A111" s="19"/>
      <c r="B111" s="19"/>
      <c r="C111" s="19"/>
      <c r="D111" s="20"/>
      <c r="E111" s="20"/>
      <c r="F111" s="20"/>
      <c r="G111" s="20"/>
      <c r="H111" s="20"/>
      <c r="I111" s="20"/>
      <c r="J111" s="19"/>
    </row>
    <row r="112" spans="1:10" ht="17.399999999999999" hidden="1">
      <c r="A112" s="19"/>
      <c r="B112" s="19"/>
      <c r="C112" s="19"/>
      <c r="D112" s="20"/>
      <c r="E112" s="20"/>
      <c r="F112" s="20"/>
      <c r="G112" s="20"/>
      <c r="H112" s="20"/>
      <c r="I112" s="20"/>
      <c r="J112" s="19"/>
    </row>
    <row r="113" spans="1:10" ht="17.399999999999999" hidden="1">
      <c r="A113" s="19"/>
      <c r="B113" s="19"/>
      <c r="C113" s="19"/>
      <c r="D113" s="20"/>
      <c r="E113" s="20"/>
      <c r="F113" s="20"/>
      <c r="G113" s="20"/>
      <c r="H113" s="20"/>
      <c r="I113" s="20"/>
      <c r="J113" s="19"/>
    </row>
    <row r="114" spans="1:10" ht="17.399999999999999" hidden="1">
      <c r="A114" s="19"/>
      <c r="B114" s="19"/>
      <c r="C114" s="19"/>
      <c r="D114" s="20"/>
      <c r="E114" s="20"/>
      <c r="F114" s="20"/>
      <c r="G114" s="20"/>
      <c r="H114" s="20"/>
      <c r="I114" s="20"/>
      <c r="J114" s="19"/>
    </row>
    <row r="115" spans="1:10" ht="17.399999999999999" hidden="1">
      <c r="A115" s="19"/>
      <c r="B115" s="19"/>
      <c r="C115" s="19"/>
      <c r="D115" s="20"/>
      <c r="E115" s="20"/>
      <c r="F115" s="20"/>
      <c r="G115" s="20"/>
      <c r="H115" s="20"/>
      <c r="I115" s="20"/>
      <c r="J115" s="19"/>
    </row>
    <row r="116" spans="1:10" ht="17.399999999999999" hidden="1">
      <c r="A116" s="19"/>
      <c r="B116" s="19"/>
      <c r="C116" s="19"/>
      <c r="D116" s="20"/>
      <c r="E116" s="20"/>
      <c r="F116" s="20"/>
      <c r="G116" s="20"/>
      <c r="H116" s="20"/>
      <c r="I116" s="20"/>
      <c r="J116" s="19"/>
    </row>
    <row r="117" spans="1:10" ht="17.399999999999999" hidden="1">
      <c r="A117" s="19"/>
      <c r="B117" s="19"/>
      <c r="C117" s="19"/>
      <c r="D117" s="20"/>
      <c r="E117" s="20"/>
      <c r="F117" s="20"/>
      <c r="G117" s="20"/>
      <c r="H117" s="20"/>
      <c r="I117" s="20"/>
      <c r="J117" s="19"/>
    </row>
    <row r="118" spans="1:10" ht="17.399999999999999" hidden="1">
      <c r="A118" s="19"/>
      <c r="B118" s="19"/>
      <c r="C118" s="19"/>
      <c r="D118" s="20"/>
      <c r="E118" s="20"/>
      <c r="F118" s="20"/>
      <c r="G118" s="20"/>
      <c r="H118" s="20"/>
      <c r="I118" s="20"/>
      <c r="J118" s="19"/>
    </row>
    <row r="119" spans="1:10" ht="17.399999999999999" hidden="1">
      <c r="A119" s="19"/>
      <c r="B119" s="19"/>
      <c r="C119" s="19"/>
      <c r="D119" s="20"/>
      <c r="E119" s="20"/>
      <c r="F119" s="20"/>
      <c r="G119" s="20"/>
      <c r="H119" s="20"/>
      <c r="I119" s="20"/>
      <c r="J119" s="19"/>
    </row>
    <row r="120" spans="1:10" ht="17.399999999999999" hidden="1">
      <c r="A120" s="19"/>
      <c r="B120" s="19"/>
      <c r="C120" s="19"/>
      <c r="D120" s="20"/>
      <c r="E120" s="20"/>
      <c r="F120" s="20"/>
      <c r="G120" s="20"/>
      <c r="H120" s="20"/>
      <c r="I120" s="20"/>
      <c r="J120" s="19"/>
    </row>
    <row r="121" spans="1:10" ht="17.399999999999999" hidden="1">
      <c r="A121" s="19"/>
      <c r="B121" s="19"/>
      <c r="C121" s="19"/>
      <c r="D121" s="20"/>
      <c r="E121" s="20"/>
      <c r="F121" s="20"/>
      <c r="G121" s="20"/>
      <c r="H121" s="20"/>
      <c r="I121" s="20"/>
      <c r="J121" s="19"/>
    </row>
    <row r="122" spans="1:10" ht="17.399999999999999" hidden="1">
      <c r="A122" s="19"/>
      <c r="B122" s="19"/>
      <c r="C122" s="19"/>
      <c r="D122" s="20"/>
      <c r="E122" s="20"/>
      <c r="F122" s="20"/>
      <c r="G122" s="20"/>
      <c r="H122" s="20"/>
      <c r="I122" s="20"/>
      <c r="J122" s="19"/>
    </row>
    <row r="123" spans="1:10" ht="17.399999999999999" hidden="1">
      <c r="A123" s="19"/>
      <c r="B123" s="19"/>
      <c r="C123" s="19"/>
      <c r="D123" s="20"/>
      <c r="E123" s="20"/>
      <c r="F123" s="20"/>
      <c r="G123" s="20"/>
      <c r="H123" s="20"/>
      <c r="I123" s="20"/>
      <c r="J123" s="19"/>
    </row>
    <row r="124" spans="1:10" ht="17.399999999999999" hidden="1">
      <c r="A124" s="19"/>
      <c r="B124" s="19"/>
      <c r="C124" s="19"/>
      <c r="D124" s="20"/>
      <c r="E124" s="20"/>
      <c r="F124" s="20"/>
      <c r="G124" s="20"/>
      <c r="H124" s="20"/>
      <c r="I124" s="20"/>
      <c r="J124" s="19"/>
    </row>
    <row r="125" spans="1:10" ht="17.399999999999999" hidden="1">
      <c r="A125" s="19"/>
      <c r="B125" s="19"/>
      <c r="C125" s="19"/>
      <c r="D125" s="20"/>
      <c r="E125" s="20"/>
      <c r="F125" s="20"/>
      <c r="G125" s="20"/>
      <c r="H125" s="20"/>
      <c r="I125" s="20"/>
      <c r="J125" s="19"/>
    </row>
    <row r="126" spans="1:10" ht="17.399999999999999" hidden="1">
      <c r="A126" s="19"/>
      <c r="B126" s="19"/>
      <c r="C126" s="19"/>
      <c r="D126" s="20"/>
      <c r="E126" s="20"/>
      <c r="F126" s="20"/>
      <c r="G126" s="20"/>
      <c r="H126" s="20"/>
      <c r="I126" s="20"/>
      <c r="J126" s="19"/>
    </row>
    <row r="127" spans="1:10" ht="17.399999999999999" hidden="1">
      <c r="A127" s="19"/>
      <c r="B127" s="19"/>
      <c r="C127" s="19"/>
      <c r="D127" s="20"/>
      <c r="E127" s="20"/>
      <c r="F127" s="20"/>
      <c r="G127" s="20"/>
      <c r="H127" s="20"/>
      <c r="I127" s="20"/>
      <c r="J127" s="19"/>
    </row>
    <row r="128" spans="1:10" ht="17.399999999999999" hidden="1">
      <c r="A128" s="19"/>
      <c r="B128" s="19"/>
      <c r="C128" s="19"/>
      <c r="D128" s="20"/>
      <c r="E128" s="20"/>
      <c r="F128" s="20"/>
      <c r="G128" s="20"/>
      <c r="H128" s="20"/>
      <c r="I128" s="20"/>
      <c r="J128" s="19"/>
    </row>
    <row r="129" spans="1:10" ht="17.399999999999999" hidden="1">
      <c r="A129" s="19"/>
      <c r="B129" s="19"/>
      <c r="C129" s="19"/>
      <c r="D129" s="20"/>
      <c r="E129" s="20"/>
      <c r="F129" s="20"/>
      <c r="G129" s="20"/>
      <c r="H129" s="20"/>
      <c r="I129" s="20"/>
      <c r="J129" s="19"/>
    </row>
    <row r="130" spans="1:10" ht="17.399999999999999" hidden="1">
      <c r="A130" s="19"/>
      <c r="B130" s="19"/>
      <c r="C130" s="19"/>
      <c r="D130" s="20"/>
      <c r="E130" s="20"/>
      <c r="F130" s="20"/>
      <c r="G130" s="20"/>
      <c r="H130" s="20"/>
      <c r="I130" s="20"/>
      <c r="J130" s="19"/>
    </row>
    <row r="131" spans="1:10" ht="17.399999999999999" hidden="1">
      <c r="A131" s="19"/>
      <c r="B131" s="19"/>
      <c r="C131" s="19"/>
      <c r="D131" s="20"/>
      <c r="E131" s="20"/>
      <c r="F131" s="20"/>
      <c r="G131" s="20"/>
      <c r="H131" s="20"/>
      <c r="I131" s="20"/>
      <c r="J131" s="19"/>
    </row>
    <row r="132" spans="1:10" ht="17.399999999999999" hidden="1">
      <c r="A132" s="19"/>
      <c r="B132" s="19"/>
      <c r="C132" s="19"/>
      <c r="D132" s="20"/>
      <c r="E132" s="20"/>
      <c r="F132" s="20"/>
      <c r="G132" s="20"/>
      <c r="H132" s="20"/>
      <c r="I132" s="20"/>
      <c r="J132" s="19"/>
    </row>
    <row r="133" spans="1:10" ht="17.399999999999999" hidden="1">
      <c r="A133" s="19"/>
      <c r="B133" s="19"/>
      <c r="C133" s="19"/>
      <c r="D133" s="20"/>
      <c r="E133" s="20"/>
      <c r="F133" s="20"/>
      <c r="G133" s="20"/>
      <c r="H133" s="20"/>
      <c r="I133" s="20"/>
      <c r="J133" s="19"/>
    </row>
    <row r="134" spans="1:10" ht="17.399999999999999" hidden="1">
      <c r="A134" s="19"/>
      <c r="B134" s="19"/>
      <c r="C134" s="19"/>
      <c r="D134" s="20"/>
      <c r="E134" s="20"/>
      <c r="F134" s="20"/>
      <c r="G134" s="20"/>
      <c r="H134" s="20"/>
      <c r="I134" s="20"/>
      <c r="J134" s="19"/>
    </row>
    <row r="135" spans="1:10" ht="17.399999999999999" hidden="1">
      <c r="A135" s="19"/>
      <c r="B135" s="19"/>
      <c r="C135" s="19"/>
      <c r="D135" s="20"/>
      <c r="E135" s="20"/>
      <c r="F135" s="20"/>
      <c r="G135" s="20"/>
      <c r="H135" s="20"/>
      <c r="I135" s="20"/>
      <c r="J135" s="19"/>
    </row>
    <row r="136" spans="1:10" ht="17.399999999999999" hidden="1">
      <c r="A136" s="19"/>
      <c r="B136" s="19"/>
      <c r="C136" s="19"/>
      <c r="D136" s="20"/>
      <c r="E136" s="20"/>
      <c r="F136" s="20"/>
      <c r="G136" s="20"/>
      <c r="H136" s="20"/>
      <c r="I136" s="20"/>
      <c r="J136" s="19"/>
    </row>
    <row r="137" spans="1:10" ht="17.399999999999999" hidden="1">
      <c r="A137" s="19"/>
      <c r="B137" s="19"/>
      <c r="C137" s="19"/>
      <c r="D137" s="20"/>
      <c r="E137" s="20"/>
      <c r="F137" s="20"/>
      <c r="G137" s="20"/>
      <c r="H137" s="20"/>
      <c r="I137" s="20"/>
      <c r="J137" s="19"/>
    </row>
    <row r="138" spans="1:10" ht="17.399999999999999" hidden="1">
      <c r="A138" s="19"/>
      <c r="B138" s="19"/>
      <c r="C138" s="19"/>
      <c r="D138" s="20"/>
      <c r="E138" s="20"/>
      <c r="F138" s="20"/>
      <c r="G138" s="20"/>
      <c r="H138" s="20"/>
      <c r="I138" s="20"/>
      <c r="J138" s="19"/>
    </row>
    <row r="139" spans="1:10" ht="17.399999999999999" hidden="1">
      <c r="A139" s="19"/>
      <c r="B139" s="19"/>
      <c r="C139" s="19"/>
      <c r="D139" s="20"/>
      <c r="E139" s="20"/>
      <c r="F139" s="20"/>
      <c r="G139" s="20"/>
      <c r="H139" s="20"/>
      <c r="I139" s="20"/>
      <c r="J139" s="19"/>
    </row>
    <row r="140" spans="1:10" ht="17.399999999999999" hidden="1">
      <c r="A140" s="19"/>
      <c r="B140" s="19"/>
      <c r="C140" s="19"/>
      <c r="D140" s="20"/>
      <c r="E140" s="20"/>
      <c r="F140" s="20"/>
      <c r="G140" s="20"/>
      <c r="H140" s="20"/>
      <c r="I140" s="20"/>
      <c r="J140" s="19"/>
    </row>
    <row r="141" spans="1:10" ht="17.399999999999999" hidden="1">
      <c r="A141" s="19"/>
      <c r="B141" s="19"/>
      <c r="C141" s="19"/>
      <c r="D141" s="20"/>
      <c r="E141" s="20"/>
      <c r="F141" s="20"/>
      <c r="G141" s="20"/>
      <c r="H141" s="20"/>
      <c r="I141" s="20"/>
      <c r="J141" s="19"/>
    </row>
    <row r="142" spans="1:10" ht="17.399999999999999" hidden="1">
      <c r="A142" s="19"/>
      <c r="B142" s="19"/>
      <c r="C142" s="19"/>
      <c r="D142" s="20"/>
      <c r="E142" s="20"/>
      <c r="F142" s="20"/>
      <c r="G142" s="20"/>
      <c r="H142" s="20"/>
      <c r="I142" s="20"/>
      <c r="J142" s="19"/>
    </row>
    <row r="143" spans="1:10" ht="17.399999999999999" hidden="1">
      <c r="A143" s="19"/>
      <c r="B143" s="19"/>
      <c r="C143" s="19"/>
      <c r="D143" s="20"/>
      <c r="E143" s="20"/>
      <c r="F143" s="20"/>
      <c r="G143" s="20"/>
      <c r="H143" s="20"/>
      <c r="I143" s="20"/>
      <c r="J143" s="19"/>
    </row>
    <row r="144" spans="1:10" ht="17.399999999999999" hidden="1">
      <c r="A144" s="19"/>
      <c r="B144" s="19"/>
      <c r="C144" s="19"/>
      <c r="D144" s="20"/>
      <c r="E144" s="20"/>
      <c r="F144" s="20"/>
      <c r="G144" s="20"/>
      <c r="H144" s="20"/>
      <c r="I144" s="20"/>
      <c r="J144" s="19"/>
    </row>
    <row r="145" spans="1:10" ht="17.399999999999999" hidden="1">
      <c r="A145" s="19"/>
      <c r="B145" s="19"/>
      <c r="C145" s="19"/>
      <c r="D145" s="20"/>
      <c r="E145" s="20"/>
      <c r="F145" s="20"/>
      <c r="G145" s="20"/>
      <c r="H145" s="20"/>
      <c r="I145" s="20"/>
      <c r="J145" s="19"/>
    </row>
    <row r="146" spans="1:10" ht="17.399999999999999" hidden="1">
      <c r="A146" s="19"/>
      <c r="B146" s="19"/>
      <c r="C146" s="19"/>
      <c r="D146" s="20"/>
      <c r="E146" s="20"/>
      <c r="F146" s="20"/>
      <c r="G146" s="20"/>
      <c r="H146" s="20"/>
      <c r="I146" s="20"/>
      <c r="J146" s="19"/>
    </row>
    <row r="147" spans="1:10" ht="17.399999999999999" hidden="1">
      <c r="A147" s="19"/>
      <c r="B147" s="19"/>
      <c r="C147" s="19"/>
      <c r="D147" s="20"/>
      <c r="E147" s="20"/>
      <c r="F147" s="20"/>
      <c r="G147" s="20"/>
      <c r="H147" s="20"/>
      <c r="I147" s="20"/>
      <c r="J147" s="19"/>
    </row>
    <row r="148" spans="1:10" ht="17.399999999999999" hidden="1">
      <c r="A148" s="19"/>
      <c r="B148" s="19"/>
      <c r="C148" s="19"/>
      <c r="D148" s="20"/>
      <c r="E148" s="20"/>
      <c r="F148" s="20"/>
      <c r="G148" s="20"/>
      <c r="H148" s="20"/>
      <c r="I148" s="20"/>
      <c r="J148" s="19"/>
    </row>
    <row r="149" spans="1:10" ht="17.399999999999999" hidden="1">
      <c r="A149" s="19"/>
      <c r="B149" s="19"/>
      <c r="C149" s="19"/>
      <c r="D149" s="20"/>
      <c r="E149" s="20"/>
      <c r="F149" s="20"/>
      <c r="G149" s="20"/>
      <c r="H149" s="20"/>
      <c r="I149" s="20"/>
      <c r="J149" s="19"/>
    </row>
    <row r="150" spans="1:10" ht="17.399999999999999" hidden="1">
      <c r="A150" s="19"/>
      <c r="B150" s="19"/>
      <c r="C150" s="19"/>
      <c r="D150" s="20"/>
      <c r="E150" s="20"/>
      <c r="F150" s="20"/>
      <c r="G150" s="20"/>
      <c r="H150" s="20"/>
      <c r="I150" s="20"/>
      <c r="J150" s="19"/>
    </row>
    <row r="151" spans="1:10" ht="17.399999999999999" hidden="1">
      <c r="A151" s="19"/>
      <c r="B151" s="19"/>
      <c r="C151" s="19"/>
      <c r="D151" s="20"/>
      <c r="E151" s="20"/>
      <c r="F151" s="20"/>
      <c r="G151" s="20"/>
      <c r="H151" s="20"/>
      <c r="I151" s="20"/>
      <c r="J151" s="19"/>
    </row>
    <row r="152" spans="1:10" ht="17.399999999999999" hidden="1">
      <c r="A152" s="19"/>
      <c r="B152" s="19"/>
      <c r="C152" s="19"/>
      <c r="D152" s="20"/>
      <c r="E152" s="20"/>
      <c r="F152" s="20"/>
      <c r="G152" s="20"/>
      <c r="H152" s="20"/>
      <c r="I152" s="20"/>
      <c r="J152" s="19"/>
    </row>
    <row r="153" spans="1:10" ht="17.399999999999999" hidden="1">
      <c r="A153" s="19"/>
      <c r="B153" s="19"/>
      <c r="C153" s="19"/>
      <c r="D153" s="20"/>
      <c r="E153" s="20"/>
      <c r="F153" s="20"/>
      <c r="G153" s="20"/>
      <c r="H153" s="20"/>
      <c r="I153" s="20"/>
      <c r="J153" s="19"/>
    </row>
    <row r="154" spans="1:10" ht="17.399999999999999" hidden="1">
      <c r="A154" s="19"/>
      <c r="B154" s="19"/>
      <c r="C154" s="19"/>
      <c r="D154" s="20"/>
      <c r="E154" s="20"/>
      <c r="F154" s="20"/>
      <c r="G154" s="20"/>
      <c r="H154" s="20"/>
      <c r="I154" s="20"/>
      <c r="J154" s="19"/>
    </row>
    <row r="155" spans="1:10" ht="17.399999999999999" hidden="1">
      <c r="A155" s="19"/>
      <c r="B155" s="19"/>
      <c r="C155" s="19"/>
      <c r="D155" s="20"/>
      <c r="E155" s="20"/>
      <c r="F155" s="20"/>
      <c r="G155" s="20"/>
      <c r="H155" s="20"/>
      <c r="I155" s="20"/>
      <c r="J155" s="19"/>
    </row>
    <row r="156" spans="1:10" ht="17.399999999999999" hidden="1">
      <c r="A156" s="19"/>
      <c r="B156" s="19"/>
      <c r="C156" s="19"/>
      <c r="D156" s="20"/>
      <c r="E156" s="20"/>
      <c r="F156" s="20"/>
      <c r="G156" s="20"/>
      <c r="H156" s="20"/>
      <c r="I156" s="20"/>
      <c r="J156" s="19"/>
    </row>
    <row r="157" spans="1:10" ht="17.399999999999999" hidden="1">
      <c r="A157" s="19"/>
      <c r="B157" s="19"/>
      <c r="C157" s="19"/>
      <c r="D157" s="20"/>
      <c r="E157" s="20"/>
      <c r="F157" s="20"/>
      <c r="G157" s="20"/>
      <c r="H157" s="20"/>
      <c r="I157" s="20"/>
      <c r="J157" s="19"/>
    </row>
    <row r="158" spans="1:10" ht="17.399999999999999" hidden="1">
      <c r="A158" s="19"/>
      <c r="B158" s="19"/>
      <c r="C158" s="19"/>
      <c r="D158" s="20"/>
      <c r="E158" s="20"/>
      <c r="F158" s="20"/>
      <c r="G158" s="20"/>
      <c r="H158" s="20"/>
      <c r="I158" s="20"/>
      <c r="J158" s="19"/>
    </row>
    <row r="159" spans="1:10" ht="17.399999999999999" hidden="1">
      <c r="A159" s="19"/>
      <c r="B159" s="19"/>
      <c r="C159" s="19"/>
      <c r="D159" s="20"/>
      <c r="E159" s="20"/>
      <c r="F159" s="20"/>
      <c r="G159" s="20"/>
      <c r="H159" s="20"/>
      <c r="I159" s="20"/>
      <c r="J159" s="19"/>
    </row>
    <row r="160" spans="1:10" ht="17.399999999999999" hidden="1">
      <c r="A160" s="19"/>
      <c r="B160" s="19"/>
      <c r="C160" s="19"/>
      <c r="D160" s="20"/>
      <c r="E160" s="20"/>
      <c r="F160" s="20"/>
      <c r="G160" s="20"/>
      <c r="H160" s="20"/>
      <c r="I160" s="20"/>
      <c r="J160" s="19"/>
    </row>
    <row r="161" spans="1:10" ht="17.399999999999999" hidden="1">
      <c r="A161" s="19"/>
      <c r="B161" s="19"/>
      <c r="C161" s="19"/>
      <c r="D161" s="20"/>
      <c r="E161" s="20"/>
      <c r="F161" s="20"/>
      <c r="G161" s="20"/>
      <c r="H161" s="20"/>
      <c r="I161" s="20"/>
      <c r="J161" s="19"/>
    </row>
    <row r="162" spans="1:10" ht="17.399999999999999" hidden="1">
      <c r="A162" s="19"/>
      <c r="B162" s="19"/>
      <c r="C162" s="19"/>
      <c r="D162" s="20"/>
      <c r="E162" s="20"/>
      <c r="F162" s="20"/>
      <c r="G162" s="20"/>
      <c r="H162" s="20"/>
      <c r="I162" s="20"/>
      <c r="J162" s="19"/>
    </row>
    <row r="163" spans="1:10" ht="17.399999999999999" hidden="1">
      <c r="A163" s="19"/>
      <c r="B163" s="19"/>
      <c r="C163" s="19"/>
      <c r="D163" s="20"/>
      <c r="E163" s="20"/>
      <c r="F163" s="20"/>
      <c r="G163" s="20"/>
      <c r="H163" s="20"/>
      <c r="I163" s="20"/>
      <c r="J163" s="19"/>
    </row>
    <row r="164" spans="1:10" ht="17.399999999999999" hidden="1">
      <c r="A164" s="19"/>
      <c r="B164" s="19"/>
      <c r="C164" s="19"/>
      <c r="D164" s="20"/>
      <c r="E164" s="20"/>
      <c r="F164" s="20"/>
      <c r="G164" s="20"/>
      <c r="H164" s="20"/>
      <c r="I164" s="20"/>
      <c r="J164" s="19"/>
    </row>
    <row r="165" spans="1:10" ht="17.399999999999999" hidden="1">
      <c r="A165" s="19"/>
      <c r="B165" s="19"/>
      <c r="C165" s="19"/>
      <c r="D165" s="20"/>
      <c r="E165" s="20"/>
      <c r="F165" s="20"/>
      <c r="G165" s="20"/>
      <c r="H165" s="20"/>
      <c r="I165" s="20"/>
      <c r="J165" s="19"/>
    </row>
    <row r="166" spans="1:10" ht="17.399999999999999" hidden="1">
      <c r="A166" s="19"/>
      <c r="B166" s="19"/>
      <c r="C166" s="19"/>
      <c r="D166" s="20"/>
      <c r="E166" s="20"/>
      <c r="F166" s="20"/>
      <c r="G166" s="20"/>
      <c r="H166" s="20"/>
      <c r="I166" s="20"/>
      <c r="J166" s="19"/>
    </row>
    <row r="167" spans="1:10" ht="17.399999999999999" hidden="1">
      <c r="A167" s="19"/>
      <c r="B167" s="19"/>
      <c r="C167" s="19"/>
      <c r="D167" s="20"/>
      <c r="E167" s="20"/>
      <c r="F167" s="20"/>
      <c r="G167" s="20"/>
      <c r="H167" s="20"/>
      <c r="I167" s="20"/>
      <c r="J167" s="19"/>
    </row>
    <row r="168" spans="1:10" ht="17.399999999999999" hidden="1">
      <c r="A168" s="19"/>
      <c r="B168" s="19"/>
      <c r="C168" s="19"/>
      <c r="D168" s="20"/>
      <c r="E168" s="20"/>
      <c r="F168" s="20"/>
      <c r="G168" s="20"/>
      <c r="H168" s="20"/>
      <c r="I168" s="20"/>
      <c r="J168" s="19"/>
    </row>
    <row r="169" spans="1:10" ht="17.399999999999999" hidden="1">
      <c r="A169" s="19"/>
      <c r="B169" s="19"/>
      <c r="C169" s="19"/>
      <c r="D169" s="20"/>
      <c r="E169" s="20"/>
      <c r="F169" s="20"/>
      <c r="G169" s="20"/>
      <c r="H169" s="20"/>
      <c r="I169" s="20"/>
      <c r="J169" s="19"/>
    </row>
    <row r="170" spans="1:10" ht="17.399999999999999" hidden="1">
      <c r="A170" s="19"/>
      <c r="B170" s="19"/>
      <c r="C170" s="19"/>
      <c r="D170" s="20"/>
      <c r="E170" s="20"/>
      <c r="F170" s="20"/>
      <c r="G170" s="20"/>
      <c r="H170" s="20"/>
      <c r="I170" s="20"/>
      <c r="J170" s="19"/>
    </row>
    <row r="171" spans="1:10" ht="17.399999999999999" hidden="1">
      <c r="A171" s="19"/>
      <c r="B171" s="19"/>
      <c r="C171" s="19"/>
      <c r="D171" s="20"/>
      <c r="E171" s="20"/>
      <c r="F171" s="20"/>
      <c r="G171" s="20"/>
      <c r="H171" s="20"/>
      <c r="I171" s="20"/>
      <c r="J171" s="19"/>
    </row>
    <row r="172" spans="1:10" ht="17.399999999999999" hidden="1">
      <c r="A172" s="19"/>
      <c r="B172" s="19"/>
      <c r="C172" s="19"/>
      <c r="D172" s="20"/>
      <c r="E172" s="20"/>
      <c r="F172" s="20"/>
      <c r="G172" s="20"/>
      <c r="H172" s="20"/>
      <c r="I172" s="20"/>
      <c r="J172" s="19"/>
    </row>
    <row r="173" spans="1:10" ht="17.399999999999999" hidden="1">
      <c r="A173" s="19"/>
      <c r="B173" s="19"/>
      <c r="C173" s="19"/>
      <c r="D173" s="20"/>
      <c r="E173" s="20"/>
      <c r="F173" s="20"/>
      <c r="G173" s="20"/>
      <c r="H173" s="20"/>
      <c r="I173" s="20"/>
      <c r="J173" s="19"/>
    </row>
    <row r="174" spans="1:10" ht="17.399999999999999" hidden="1">
      <c r="A174" s="19"/>
      <c r="B174" s="19"/>
      <c r="C174" s="19"/>
      <c r="D174" s="20"/>
      <c r="E174" s="20"/>
      <c r="F174" s="20"/>
      <c r="G174" s="20"/>
      <c r="H174" s="20"/>
      <c r="I174" s="20"/>
      <c r="J174" s="19"/>
    </row>
    <row r="175" spans="1:10" ht="17.399999999999999" hidden="1">
      <c r="A175" s="19"/>
      <c r="B175" s="19"/>
      <c r="C175" s="19"/>
      <c r="D175" s="20"/>
      <c r="E175" s="20"/>
      <c r="F175" s="20"/>
      <c r="G175" s="20"/>
      <c r="H175" s="20"/>
      <c r="I175" s="20"/>
      <c r="J175" s="19"/>
    </row>
    <row r="176" spans="1:10" ht="17.399999999999999" hidden="1">
      <c r="A176" s="19"/>
      <c r="B176" s="19"/>
      <c r="C176" s="19"/>
      <c r="D176" s="20"/>
      <c r="E176" s="20"/>
      <c r="F176" s="20"/>
      <c r="G176" s="20"/>
      <c r="H176" s="20"/>
      <c r="I176" s="20"/>
      <c r="J176" s="19"/>
    </row>
    <row r="177" spans="1:10" ht="17.399999999999999" hidden="1">
      <c r="A177" s="19"/>
      <c r="B177" s="19"/>
      <c r="C177" s="19"/>
      <c r="D177" s="20"/>
      <c r="E177" s="20"/>
      <c r="F177" s="20"/>
      <c r="G177" s="20"/>
      <c r="H177" s="20"/>
      <c r="I177" s="20"/>
      <c r="J177" s="19"/>
    </row>
    <row r="178" spans="1:10" ht="17.399999999999999" hidden="1">
      <c r="A178" s="19"/>
      <c r="B178" s="19"/>
      <c r="C178" s="19"/>
      <c r="D178" s="20"/>
      <c r="E178" s="20"/>
      <c r="F178" s="20"/>
      <c r="G178" s="20"/>
      <c r="H178" s="20"/>
      <c r="I178" s="20"/>
      <c r="J178" s="19"/>
    </row>
    <row r="179" spans="1:10" ht="17.399999999999999" hidden="1">
      <c r="A179" s="19"/>
      <c r="B179" s="19"/>
      <c r="C179" s="19"/>
      <c r="D179" s="20"/>
      <c r="E179" s="20"/>
      <c r="F179" s="20"/>
      <c r="G179" s="20"/>
      <c r="H179" s="20"/>
      <c r="I179" s="20"/>
      <c r="J179" s="19"/>
    </row>
    <row r="180" spans="1:10" ht="17.399999999999999" hidden="1">
      <c r="A180" s="19"/>
      <c r="B180" s="19"/>
      <c r="C180" s="19"/>
      <c r="D180" s="20"/>
      <c r="E180" s="20"/>
      <c r="F180" s="20"/>
      <c r="G180" s="20"/>
      <c r="H180" s="20"/>
      <c r="I180" s="20"/>
      <c r="J180" s="19"/>
    </row>
    <row r="181" spans="1:10" ht="17.399999999999999" hidden="1">
      <c r="A181" s="19"/>
      <c r="B181" s="19"/>
      <c r="C181" s="19"/>
      <c r="D181" s="20"/>
      <c r="E181" s="20"/>
      <c r="F181" s="20"/>
      <c r="G181" s="20"/>
      <c r="H181" s="20"/>
      <c r="I181" s="20"/>
      <c r="J181" s="19"/>
    </row>
    <row r="182" spans="1:10" ht="17.399999999999999" hidden="1">
      <c r="A182" s="19"/>
      <c r="B182" s="19"/>
      <c r="C182" s="19"/>
      <c r="D182" s="20"/>
      <c r="E182" s="20"/>
      <c r="F182" s="20"/>
      <c r="G182" s="20"/>
      <c r="H182" s="20"/>
      <c r="I182" s="20"/>
      <c r="J182" s="19"/>
    </row>
    <row r="183" spans="1:10" ht="17.399999999999999" hidden="1">
      <c r="A183" s="19"/>
      <c r="B183" s="19"/>
      <c r="C183" s="19"/>
      <c r="D183" s="20"/>
      <c r="E183" s="20"/>
      <c r="F183" s="20"/>
      <c r="G183" s="20"/>
      <c r="H183" s="20"/>
      <c r="I183" s="20"/>
      <c r="J183" s="19"/>
    </row>
    <row r="184" spans="1:10" ht="17.399999999999999" hidden="1">
      <c r="A184" s="19"/>
      <c r="B184" s="19"/>
      <c r="C184" s="19"/>
      <c r="D184" s="20"/>
      <c r="E184" s="20"/>
      <c r="F184" s="20"/>
      <c r="G184" s="20"/>
      <c r="H184" s="20"/>
      <c r="I184" s="20"/>
      <c r="J184" s="19"/>
    </row>
    <row r="185" spans="1:10" ht="17.399999999999999" hidden="1">
      <c r="A185" s="19"/>
      <c r="B185" s="19"/>
      <c r="C185" s="19"/>
      <c r="D185" s="20"/>
      <c r="E185" s="20"/>
      <c r="F185" s="20"/>
      <c r="G185" s="20"/>
      <c r="H185" s="20"/>
      <c r="I185" s="20"/>
      <c r="J185" s="19"/>
    </row>
    <row r="186" spans="1:10" ht="17.399999999999999" hidden="1">
      <c r="A186" s="19"/>
      <c r="B186" s="19"/>
      <c r="C186" s="19"/>
      <c r="D186" s="20"/>
      <c r="E186" s="20"/>
      <c r="F186" s="20"/>
      <c r="G186" s="20"/>
      <c r="H186" s="20"/>
      <c r="I186" s="20"/>
      <c r="J186" s="19"/>
    </row>
    <row r="187" spans="1:10" ht="17.399999999999999" hidden="1">
      <c r="A187" s="19"/>
      <c r="B187" s="19"/>
      <c r="C187" s="19"/>
      <c r="D187" s="20"/>
      <c r="E187" s="20"/>
      <c r="F187" s="20"/>
      <c r="G187" s="20"/>
      <c r="H187" s="20"/>
      <c r="I187" s="20"/>
      <c r="J187" s="19"/>
    </row>
    <row r="188" spans="1:10" ht="17.399999999999999" hidden="1">
      <c r="A188" s="19"/>
      <c r="B188" s="19"/>
      <c r="C188" s="19"/>
      <c r="D188" s="20"/>
      <c r="E188" s="20"/>
      <c r="F188" s="20"/>
      <c r="G188" s="20"/>
      <c r="H188" s="20"/>
      <c r="I188" s="20"/>
      <c r="J188" s="19"/>
    </row>
    <row r="189" spans="1:10" ht="17.399999999999999" hidden="1">
      <c r="A189" s="19"/>
      <c r="B189" s="19"/>
      <c r="C189" s="19"/>
      <c r="D189" s="20"/>
      <c r="E189" s="20"/>
      <c r="F189" s="20"/>
      <c r="G189" s="20"/>
      <c r="H189" s="20"/>
      <c r="I189" s="20"/>
      <c r="J189" s="19"/>
    </row>
    <row r="190" spans="1:10" ht="17.399999999999999" hidden="1">
      <c r="A190" s="19"/>
      <c r="B190" s="19"/>
      <c r="C190" s="19"/>
      <c r="D190" s="20"/>
      <c r="E190" s="20"/>
      <c r="F190" s="20"/>
      <c r="G190" s="20"/>
      <c r="H190" s="20"/>
      <c r="I190" s="20"/>
      <c r="J190" s="19"/>
    </row>
    <row r="191" spans="1:10" ht="17.399999999999999" hidden="1">
      <c r="A191" s="19"/>
      <c r="B191" s="19"/>
      <c r="C191" s="19"/>
      <c r="D191" s="20"/>
      <c r="E191" s="20"/>
      <c r="F191" s="20"/>
      <c r="G191" s="20"/>
      <c r="H191" s="20"/>
      <c r="I191" s="20"/>
      <c r="J191" s="19"/>
    </row>
    <row r="192" spans="1:10" ht="17.399999999999999" hidden="1">
      <c r="A192" s="19"/>
      <c r="B192" s="19"/>
      <c r="C192" s="19"/>
      <c r="D192" s="20"/>
      <c r="E192" s="20"/>
      <c r="F192" s="20"/>
      <c r="G192" s="20"/>
      <c r="H192" s="20"/>
      <c r="I192" s="20"/>
      <c r="J192" s="19"/>
    </row>
    <row r="193" spans="1:10" ht="17.399999999999999" hidden="1">
      <c r="A193" s="19"/>
      <c r="B193" s="19"/>
      <c r="C193" s="19"/>
      <c r="D193" s="20"/>
      <c r="E193" s="20"/>
      <c r="F193" s="20"/>
      <c r="G193" s="20"/>
      <c r="H193" s="20"/>
      <c r="I193" s="20"/>
      <c r="J193" s="19"/>
    </row>
    <row r="194" spans="1:10" ht="17.399999999999999" hidden="1">
      <c r="A194" s="19"/>
      <c r="B194" s="19"/>
      <c r="C194" s="19"/>
      <c r="D194" s="20"/>
      <c r="E194" s="20"/>
      <c r="F194" s="20"/>
      <c r="G194" s="20"/>
      <c r="H194" s="20"/>
      <c r="I194" s="20"/>
      <c r="J194" s="19"/>
    </row>
    <row r="195" spans="1:10" ht="17.399999999999999" hidden="1">
      <c r="A195" s="19"/>
      <c r="B195" s="19"/>
      <c r="C195" s="19"/>
      <c r="D195" s="20"/>
      <c r="E195" s="20"/>
      <c r="F195" s="20"/>
      <c r="G195" s="20"/>
      <c r="H195" s="20"/>
      <c r="I195" s="20"/>
      <c r="J195" s="19"/>
    </row>
    <row r="196" spans="1:10" ht="17.399999999999999" hidden="1">
      <c r="A196" s="19"/>
      <c r="B196" s="19"/>
      <c r="C196" s="19"/>
      <c r="D196" s="20"/>
      <c r="E196" s="20"/>
      <c r="F196" s="20"/>
      <c r="G196" s="20"/>
      <c r="H196" s="20"/>
      <c r="I196" s="20"/>
      <c r="J196" s="19"/>
    </row>
    <row r="197" spans="1:10" ht="17.399999999999999" hidden="1">
      <c r="A197" s="19"/>
      <c r="B197" s="19"/>
      <c r="C197" s="19"/>
      <c r="D197" s="20"/>
      <c r="E197" s="20"/>
      <c r="F197" s="20"/>
      <c r="G197" s="20"/>
      <c r="H197" s="20"/>
      <c r="I197" s="20"/>
      <c r="J197" s="19"/>
    </row>
    <row r="198" spans="1:10" ht="17.399999999999999" hidden="1">
      <c r="A198" s="19"/>
      <c r="B198" s="19"/>
      <c r="C198" s="19"/>
      <c r="D198" s="20"/>
      <c r="E198" s="20"/>
      <c r="F198" s="20"/>
      <c r="G198" s="20"/>
      <c r="H198" s="20"/>
      <c r="I198" s="20"/>
      <c r="J198" s="19"/>
    </row>
    <row r="199" spans="1:10" ht="17.399999999999999" hidden="1">
      <c r="A199" s="19"/>
      <c r="B199" s="19"/>
      <c r="C199" s="19"/>
      <c r="D199" s="20"/>
      <c r="E199" s="20"/>
      <c r="F199" s="20"/>
      <c r="G199" s="20"/>
      <c r="H199" s="20"/>
      <c r="I199" s="20"/>
      <c r="J199" s="19"/>
    </row>
    <row r="200" spans="1:10" ht="17.399999999999999" hidden="1">
      <c r="A200" s="19"/>
      <c r="B200" s="19"/>
      <c r="C200" s="19"/>
      <c r="D200" s="20"/>
      <c r="E200" s="20"/>
      <c r="F200" s="20"/>
      <c r="G200" s="20"/>
      <c r="H200" s="20"/>
      <c r="I200" s="20"/>
      <c r="J200" s="19"/>
    </row>
    <row r="201" spans="1:10" ht="17.399999999999999" hidden="1">
      <c r="A201" s="19"/>
      <c r="B201" s="19"/>
      <c r="C201" s="19"/>
      <c r="D201" s="20"/>
      <c r="E201" s="20"/>
      <c r="F201" s="20"/>
      <c r="G201" s="20"/>
      <c r="H201" s="20"/>
      <c r="I201" s="20"/>
      <c r="J201" s="19"/>
    </row>
    <row r="202" spans="1:10" ht="17.399999999999999" hidden="1">
      <c r="A202" s="19"/>
      <c r="B202" s="19"/>
      <c r="C202" s="19"/>
      <c r="D202" s="20"/>
      <c r="E202" s="20"/>
      <c r="F202" s="20"/>
      <c r="G202" s="20"/>
      <c r="H202" s="20"/>
      <c r="I202" s="20"/>
      <c r="J202" s="19"/>
    </row>
    <row r="203" spans="1:10" ht="17.399999999999999" hidden="1">
      <c r="A203" s="19"/>
      <c r="B203" s="19"/>
      <c r="C203" s="19"/>
      <c r="D203" s="20"/>
      <c r="E203" s="20"/>
      <c r="F203" s="20"/>
      <c r="G203" s="20"/>
      <c r="H203" s="20"/>
      <c r="I203" s="20"/>
      <c r="J203" s="19"/>
    </row>
    <row r="204" spans="1:10" ht="17.399999999999999" hidden="1">
      <c r="A204" s="19"/>
      <c r="B204" s="19"/>
      <c r="C204" s="19"/>
      <c r="D204" s="20"/>
      <c r="E204" s="20"/>
      <c r="F204" s="20"/>
      <c r="G204" s="20"/>
      <c r="H204" s="20"/>
      <c r="I204" s="20"/>
      <c r="J204" s="19"/>
    </row>
    <row r="205" spans="1:10" ht="17.399999999999999" hidden="1">
      <c r="A205" s="19"/>
      <c r="B205" s="19"/>
      <c r="C205" s="19"/>
      <c r="D205" s="20"/>
      <c r="E205" s="20"/>
      <c r="F205" s="20"/>
      <c r="G205" s="20"/>
      <c r="H205" s="20"/>
      <c r="I205" s="20"/>
      <c r="J205" s="19"/>
    </row>
    <row r="206" spans="1:10" ht="17.399999999999999" hidden="1">
      <c r="A206" s="19"/>
      <c r="B206" s="19"/>
      <c r="C206" s="19"/>
      <c r="D206" s="20"/>
      <c r="E206" s="20"/>
      <c r="F206" s="20"/>
      <c r="G206" s="20"/>
      <c r="H206" s="20"/>
      <c r="I206" s="20"/>
      <c r="J206" s="19"/>
    </row>
    <row r="207" spans="1:10" ht="17.399999999999999" hidden="1">
      <c r="A207" s="19"/>
      <c r="B207" s="19"/>
      <c r="C207" s="19"/>
      <c r="D207" s="20"/>
      <c r="E207" s="20"/>
      <c r="F207" s="20"/>
      <c r="G207" s="20"/>
      <c r="H207" s="20"/>
      <c r="I207" s="20"/>
      <c r="J207" s="19"/>
    </row>
    <row r="208" spans="1:10" ht="17.399999999999999" hidden="1">
      <c r="A208" s="19"/>
      <c r="B208" s="19"/>
      <c r="C208" s="19"/>
      <c r="D208" s="20"/>
      <c r="E208" s="20"/>
      <c r="F208" s="20"/>
      <c r="G208" s="20"/>
      <c r="H208" s="20"/>
      <c r="I208" s="20"/>
      <c r="J208" s="19"/>
    </row>
    <row r="209" spans="1:10" ht="17.399999999999999" hidden="1">
      <c r="A209" s="19"/>
      <c r="B209" s="19"/>
      <c r="C209" s="19"/>
      <c r="D209" s="20"/>
      <c r="E209" s="20"/>
      <c r="F209" s="20"/>
      <c r="G209" s="20"/>
      <c r="H209" s="20"/>
      <c r="I209" s="20"/>
      <c r="J209" s="19"/>
    </row>
    <row r="210" spans="1:10" ht="17.399999999999999" hidden="1">
      <c r="A210" s="19"/>
      <c r="B210" s="19"/>
      <c r="C210" s="19"/>
      <c r="D210" s="20"/>
      <c r="E210" s="20"/>
      <c r="F210" s="20"/>
      <c r="G210" s="20"/>
      <c r="H210" s="20"/>
      <c r="I210" s="20"/>
      <c r="J210" s="19"/>
    </row>
    <row r="211" spans="1:10" ht="17.399999999999999" hidden="1">
      <c r="A211" s="19"/>
      <c r="B211" s="19"/>
      <c r="C211" s="19"/>
      <c r="D211" s="20"/>
      <c r="E211" s="20"/>
      <c r="F211" s="20"/>
      <c r="G211" s="20"/>
      <c r="H211" s="20"/>
      <c r="I211" s="20"/>
      <c r="J211" s="19"/>
    </row>
    <row r="212" spans="1:10" ht="17.399999999999999" hidden="1">
      <c r="A212" s="19"/>
      <c r="B212" s="19"/>
      <c r="C212" s="19"/>
      <c r="D212" s="20"/>
      <c r="E212" s="20"/>
      <c r="F212" s="20"/>
      <c r="G212" s="20"/>
      <c r="H212" s="20"/>
      <c r="I212" s="20"/>
      <c r="J212" s="19"/>
    </row>
    <row r="213" spans="1:10" ht="17.399999999999999" hidden="1">
      <c r="A213" s="19"/>
      <c r="B213" s="19"/>
      <c r="C213" s="19"/>
      <c r="D213" s="20"/>
      <c r="E213" s="20"/>
      <c r="F213" s="20"/>
      <c r="G213" s="20"/>
      <c r="H213" s="20"/>
      <c r="I213" s="20"/>
      <c r="J213" s="19"/>
    </row>
    <row r="214" spans="1:10" ht="17.399999999999999" hidden="1">
      <c r="A214" s="19"/>
      <c r="B214" s="19"/>
      <c r="C214" s="19"/>
      <c r="D214" s="20"/>
      <c r="E214" s="20"/>
      <c r="F214" s="20"/>
      <c r="G214" s="20"/>
      <c r="H214" s="20"/>
      <c r="I214" s="20"/>
      <c r="J214" s="19"/>
    </row>
    <row r="215" spans="1:10" ht="17.399999999999999" hidden="1">
      <c r="A215" s="19"/>
      <c r="B215" s="19"/>
      <c r="C215" s="19"/>
      <c r="D215" s="20"/>
      <c r="E215" s="20"/>
      <c r="F215" s="20"/>
      <c r="G215" s="20"/>
      <c r="H215" s="20"/>
      <c r="I215" s="20"/>
      <c r="J215" s="19"/>
    </row>
    <row r="216" spans="1:10" ht="17.399999999999999" hidden="1">
      <c r="A216" s="19"/>
      <c r="B216" s="19"/>
      <c r="C216" s="19"/>
      <c r="D216" s="20"/>
      <c r="E216" s="20"/>
      <c r="F216" s="20"/>
      <c r="G216" s="20"/>
      <c r="H216" s="20"/>
      <c r="I216" s="20"/>
      <c r="J216" s="19"/>
    </row>
    <row r="217" spans="1:10" ht="17.399999999999999" hidden="1">
      <c r="A217" s="19"/>
      <c r="B217" s="19"/>
      <c r="C217" s="19"/>
      <c r="D217" s="20"/>
      <c r="E217" s="20"/>
      <c r="F217" s="20"/>
      <c r="G217" s="20"/>
      <c r="H217" s="20"/>
      <c r="I217" s="20"/>
      <c r="J217" s="19"/>
    </row>
    <row r="218" spans="1:10" ht="17.399999999999999" hidden="1">
      <c r="A218" s="19"/>
      <c r="B218" s="19"/>
      <c r="C218" s="19"/>
      <c r="D218" s="20"/>
      <c r="E218" s="20"/>
      <c r="F218" s="20"/>
      <c r="G218" s="20"/>
      <c r="H218" s="20"/>
      <c r="I218" s="20"/>
      <c r="J218" s="19"/>
    </row>
    <row r="219" spans="1:10" ht="17.399999999999999" hidden="1">
      <c r="A219" s="19"/>
      <c r="B219" s="19"/>
      <c r="C219" s="19"/>
      <c r="D219" s="20"/>
      <c r="E219" s="20"/>
      <c r="F219" s="20"/>
      <c r="G219" s="20"/>
      <c r="H219" s="20"/>
      <c r="I219" s="20"/>
      <c r="J219" s="19"/>
    </row>
    <row r="220" spans="1:10" ht="17.399999999999999" hidden="1">
      <c r="A220" s="19"/>
      <c r="B220" s="19"/>
      <c r="C220" s="19"/>
      <c r="D220" s="20"/>
      <c r="E220" s="20"/>
      <c r="F220" s="20"/>
      <c r="G220" s="20"/>
      <c r="H220" s="20"/>
      <c r="I220" s="20"/>
      <c r="J220" s="19"/>
    </row>
    <row r="221" spans="1:10" ht="17.399999999999999" hidden="1">
      <c r="A221" s="19"/>
      <c r="B221" s="19"/>
      <c r="C221" s="19"/>
      <c r="D221" s="20"/>
      <c r="E221" s="20"/>
      <c r="F221" s="20"/>
      <c r="G221" s="20"/>
      <c r="H221" s="20"/>
      <c r="I221" s="20"/>
      <c r="J221" s="19"/>
    </row>
    <row r="222" spans="1:10" ht="17.399999999999999" hidden="1">
      <c r="A222" s="19"/>
      <c r="B222" s="19"/>
      <c r="C222" s="19"/>
      <c r="D222" s="20"/>
      <c r="E222" s="20"/>
      <c r="F222" s="20"/>
      <c r="G222" s="20"/>
      <c r="H222" s="20"/>
      <c r="I222" s="20"/>
      <c r="J222" s="19"/>
    </row>
    <row r="223" spans="1:10" ht="17.399999999999999" hidden="1">
      <c r="A223" s="19"/>
      <c r="B223" s="19"/>
      <c r="C223" s="19"/>
      <c r="D223" s="20"/>
      <c r="E223" s="20"/>
      <c r="F223" s="20"/>
      <c r="G223" s="20"/>
      <c r="H223" s="20"/>
      <c r="I223" s="20"/>
      <c r="J223" s="19"/>
    </row>
    <row r="224" spans="1:10" ht="17.399999999999999" hidden="1">
      <c r="A224" s="19"/>
      <c r="B224" s="19"/>
      <c r="C224" s="19"/>
      <c r="D224" s="20"/>
      <c r="E224" s="20"/>
      <c r="F224" s="20"/>
      <c r="G224" s="20"/>
      <c r="H224" s="20"/>
      <c r="I224" s="20"/>
      <c r="J224" s="19"/>
    </row>
    <row r="225" spans="1:10" ht="17.399999999999999" hidden="1">
      <c r="A225" s="19"/>
      <c r="B225" s="19"/>
      <c r="C225" s="19"/>
      <c r="D225" s="20"/>
      <c r="E225" s="20"/>
      <c r="F225" s="20"/>
      <c r="G225" s="20"/>
      <c r="H225" s="20"/>
      <c r="I225" s="20"/>
      <c r="J225" s="19"/>
    </row>
    <row r="226" spans="1:10" ht="17.399999999999999" hidden="1">
      <c r="A226" s="19"/>
      <c r="B226" s="19"/>
      <c r="C226" s="19"/>
      <c r="D226" s="20"/>
      <c r="E226" s="20"/>
      <c r="F226" s="20"/>
      <c r="G226" s="20"/>
      <c r="H226" s="20"/>
      <c r="I226" s="20"/>
      <c r="J226" s="19"/>
    </row>
    <row r="227" spans="1:10" ht="17.399999999999999" hidden="1">
      <c r="A227" s="19"/>
      <c r="B227" s="19"/>
      <c r="C227" s="19"/>
      <c r="D227" s="20"/>
      <c r="E227" s="20"/>
      <c r="F227" s="20"/>
      <c r="G227" s="20"/>
      <c r="H227" s="20"/>
      <c r="I227" s="20"/>
      <c r="J227" s="19"/>
    </row>
    <row r="228" spans="1:10" ht="17.399999999999999" hidden="1">
      <c r="A228" s="19"/>
      <c r="B228" s="19"/>
      <c r="C228" s="19"/>
      <c r="D228" s="20"/>
      <c r="E228" s="20"/>
      <c r="F228" s="20"/>
      <c r="G228" s="20"/>
      <c r="H228" s="20"/>
      <c r="I228" s="20"/>
      <c r="J228" s="19"/>
    </row>
    <row r="229" spans="1:10" ht="17.399999999999999" hidden="1">
      <c r="A229" s="19"/>
      <c r="B229" s="19"/>
      <c r="C229" s="19"/>
      <c r="D229" s="20"/>
      <c r="E229" s="20"/>
      <c r="F229" s="20"/>
      <c r="G229" s="20"/>
      <c r="H229" s="20"/>
      <c r="I229" s="20"/>
      <c r="J229" s="19"/>
    </row>
    <row r="230" spans="1:10" ht="17.399999999999999" hidden="1">
      <c r="A230" s="19"/>
      <c r="B230" s="19"/>
      <c r="C230" s="19"/>
      <c r="D230" s="20"/>
      <c r="E230" s="20"/>
      <c r="F230" s="20"/>
      <c r="G230" s="20"/>
      <c r="H230" s="20"/>
      <c r="I230" s="20"/>
      <c r="J230" s="19"/>
    </row>
    <row r="231" spans="1:10" ht="17.399999999999999" hidden="1">
      <c r="A231" s="19"/>
      <c r="B231" s="19"/>
      <c r="C231" s="19"/>
      <c r="D231" s="20"/>
      <c r="E231" s="20"/>
      <c r="F231" s="20"/>
      <c r="G231" s="20"/>
      <c r="H231" s="20"/>
      <c r="I231" s="20"/>
      <c r="J231" s="19"/>
    </row>
    <row r="232" spans="1:10" ht="17.399999999999999" hidden="1">
      <c r="A232" s="19"/>
      <c r="B232" s="19"/>
      <c r="C232" s="19"/>
      <c r="D232" s="20"/>
      <c r="E232" s="20"/>
      <c r="F232" s="20"/>
      <c r="G232" s="20"/>
      <c r="H232" s="20"/>
      <c r="I232" s="20"/>
      <c r="J232" s="19"/>
    </row>
    <row r="233" spans="1:10" ht="17.399999999999999" hidden="1">
      <c r="A233" s="19"/>
      <c r="B233" s="19"/>
      <c r="C233" s="19"/>
      <c r="D233" s="20"/>
      <c r="E233" s="20"/>
      <c r="F233" s="20"/>
      <c r="G233" s="20"/>
      <c r="H233" s="20"/>
      <c r="I233" s="20"/>
      <c r="J233" s="19"/>
    </row>
    <row r="234" spans="1:10" ht="17.399999999999999" hidden="1">
      <c r="A234" s="19"/>
      <c r="B234" s="19"/>
      <c r="C234" s="19"/>
      <c r="D234" s="20"/>
      <c r="E234" s="20"/>
      <c r="F234" s="20"/>
      <c r="G234" s="20"/>
      <c r="H234" s="20"/>
      <c r="I234" s="20"/>
      <c r="J234" s="19"/>
    </row>
    <row r="235" spans="1:10" ht="17.399999999999999" hidden="1">
      <c r="A235" s="19"/>
      <c r="B235" s="19"/>
      <c r="C235" s="19"/>
      <c r="D235" s="20"/>
      <c r="E235" s="20"/>
      <c r="F235" s="20"/>
      <c r="G235" s="20"/>
      <c r="H235" s="20"/>
      <c r="I235" s="20"/>
      <c r="J235" s="19"/>
    </row>
    <row r="236" spans="1:10" ht="17.399999999999999" hidden="1">
      <c r="A236" s="19"/>
      <c r="B236" s="19"/>
      <c r="C236" s="19"/>
      <c r="D236" s="20"/>
      <c r="E236" s="20"/>
      <c r="F236" s="20"/>
      <c r="G236" s="20"/>
      <c r="H236" s="20"/>
      <c r="I236" s="20"/>
      <c r="J236" s="19"/>
    </row>
    <row r="237" spans="1:10" ht="17.399999999999999" hidden="1">
      <c r="A237" s="19"/>
      <c r="B237" s="19"/>
      <c r="C237" s="19"/>
      <c r="D237" s="20"/>
      <c r="E237" s="20"/>
      <c r="F237" s="20"/>
      <c r="G237" s="20"/>
      <c r="H237" s="20"/>
      <c r="I237" s="20"/>
      <c r="J237" s="19"/>
    </row>
    <row r="238" spans="1:10" ht="17.399999999999999" hidden="1">
      <c r="A238" s="19"/>
      <c r="B238" s="19"/>
      <c r="C238" s="19"/>
      <c r="D238" s="20"/>
      <c r="E238" s="20"/>
      <c r="F238" s="20"/>
      <c r="G238" s="20"/>
      <c r="H238" s="20"/>
      <c r="I238" s="20"/>
      <c r="J238" s="19"/>
    </row>
    <row r="239" spans="1:10" ht="17.399999999999999" hidden="1">
      <c r="A239" s="19"/>
      <c r="B239" s="19"/>
      <c r="C239" s="19"/>
      <c r="D239" s="20"/>
      <c r="E239" s="20"/>
      <c r="F239" s="20"/>
      <c r="G239" s="20"/>
      <c r="H239" s="20"/>
      <c r="I239" s="20"/>
      <c r="J239" s="19"/>
    </row>
    <row r="240" spans="1:10" ht="17.399999999999999" hidden="1">
      <c r="A240" s="19"/>
      <c r="B240" s="19"/>
      <c r="C240" s="19"/>
      <c r="D240" s="20"/>
      <c r="E240" s="20"/>
      <c r="F240" s="20"/>
      <c r="G240" s="20"/>
      <c r="H240" s="20"/>
      <c r="I240" s="20"/>
      <c r="J240" s="19"/>
    </row>
    <row r="241" spans="1:10" ht="17.399999999999999" hidden="1">
      <c r="A241" s="19"/>
      <c r="B241" s="19"/>
      <c r="C241" s="19"/>
      <c r="D241" s="20"/>
      <c r="E241" s="20"/>
      <c r="F241" s="20"/>
      <c r="G241" s="20"/>
      <c r="H241" s="20"/>
      <c r="I241" s="20"/>
      <c r="J241" s="19"/>
    </row>
    <row r="242" spans="1:10" ht="17.399999999999999" hidden="1">
      <c r="A242" s="19"/>
      <c r="B242" s="19"/>
      <c r="C242" s="19"/>
      <c r="D242" s="20"/>
      <c r="E242" s="20"/>
      <c r="F242" s="20"/>
      <c r="G242" s="20"/>
      <c r="H242" s="20"/>
      <c r="I242" s="20"/>
      <c r="J242" s="19"/>
    </row>
    <row r="243" spans="1:10" ht="17.399999999999999" hidden="1">
      <c r="A243" s="19"/>
      <c r="B243" s="19"/>
      <c r="C243" s="19"/>
      <c r="D243" s="20"/>
      <c r="E243" s="20"/>
      <c r="F243" s="20"/>
      <c r="G243" s="20"/>
      <c r="H243" s="20"/>
      <c r="I243" s="20"/>
      <c r="J243" s="19"/>
    </row>
    <row r="244" spans="1:10" ht="17.399999999999999" hidden="1">
      <c r="A244" s="19"/>
      <c r="B244" s="19"/>
      <c r="C244" s="19"/>
      <c r="D244" s="20"/>
      <c r="E244" s="20"/>
      <c r="F244" s="20"/>
      <c r="G244" s="20"/>
      <c r="H244" s="20"/>
      <c r="I244" s="20"/>
      <c r="J244" s="19"/>
    </row>
    <row r="245" spans="1:10" ht="17.399999999999999" hidden="1">
      <c r="A245" s="19"/>
      <c r="B245" s="19"/>
      <c r="C245" s="19"/>
      <c r="D245" s="20"/>
      <c r="E245" s="20"/>
      <c r="F245" s="20"/>
      <c r="G245" s="20"/>
      <c r="H245" s="20"/>
      <c r="I245" s="20"/>
      <c r="J245" s="19"/>
    </row>
    <row r="246" spans="1:10" ht="17.399999999999999" hidden="1">
      <c r="A246" s="19"/>
      <c r="B246" s="19"/>
      <c r="C246" s="19"/>
      <c r="D246" s="20"/>
      <c r="E246" s="20"/>
      <c r="F246" s="20"/>
      <c r="G246" s="20"/>
      <c r="H246" s="20"/>
      <c r="I246" s="20"/>
      <c r="J246" s="19"/>
    </row>
    <row r="247" spans="1:10" ht="17.399999999999999" hidden="1">
      <c r="A247" s="19"/>
      <c r="B247" s="19"/>
      <c r="C247" s="19"/>
      <c r="D247" s="20"/>
      <c r="E247" s="20"/>
      <c r="F247" s="20"/>
      <c r="G247" s="20"/>
      <c r="H247" s="20"/>
      <c r="I247" s="20"/>
      <c r="J247" s="19"/>
    </row>
    <row r="248" spans="1:10" ht="17.399999999999999" hidden="1">
      <c r="A248" s="19"/>
      <c r="B248" s="19"/>
      <c r="C248" s="19"/>
      <c r="D248" s="20"/>
      <c r="E248" s="20"/>
      <c r="F248" s="20"/>
      <c r="G248" s="20"/>
      <c r="H248" s="20"/>
      <c r="I248" s="20"/>
      <c r="J248" s="19"/>
    </row>
    <row r="249" spans="1:10" ht="17.399999999999999" hidden="1">
      <c r="A249" s="19"/>
      <c r="B249" s="19"/>
      <c r="C249" s="19"/>
      <c r="D249" s="20"/>
      <c r="E249" s="20"/>
      <c r="F249" s="20"/>
      <c r="G249" s="20"/>
      <c r="H249" s="20"/>
      <c r="I249" s="20"/>
      <c r="J249" s="19"/>
    </row>
    <row r="250" spans="1:10" ht="17.399999999999999" hidden="1">
      <c r="A250" s="19"/>
      <c r="B250" s="19"/>
      <c r="C250" s="19"/>
      <c r="D250" s="20"/>
      <c r="E250" s="20"/>
      <c r="F250" s="20"/>
      <c r="G250" s="20"/>
      <c r="H250" s="20"/>
      <c r="I250" s="20"/>
      <c r="J250" s="19"/>
    </row>
    <row r="251" spans="1:10" ht="17.399999999999999" hidden="1">
      <c r="A251" s="19"/>
      <c r="B251" s="19"/>
      <c r="C251" s="19"/>
      <c r="D251" s="20"/>
      <c r="E251" s="20"/>
      <c r="F251" s="20"/>
      <c r="G251" s="20"/>
      <c r="H251" s="20"/>
      <c r="I251" s="20"/>
      <c r="J251" s="19"/>
    </row>
    <row r="252" spans="1:10" ht="17.399999999999999" hidden="1">
      <c r="A252" s="19"/>
      <c r="B252" s="19"/>
      <c r="C252" s="19"/>
      <c r="D252" s="20"/>
      <c r="E252" s="20"/>
      <c r="F252" s="20"/>
      <c r="G252" s="20"/>
      <c r="H252" s="20"/>
      <c r="I252" s="20"/>
      <c r="J252" s="19"/>
    </row>
    <row r="253" spans="1:10" ht="17.399999999999999" hidden="1">
      <c r="A253" s="19"/>
      <c r="B253" s="19"/>
      <c r="C253" s="19"/>
      <c r="D253" s="20"/>
      <c r="E253" s="20"/>
      <c r="F253" s="20"/>
      <c r="G253" s="20"/>
      <c r="H253" s="20"/>
      <c r="I253" s="20"/>
      <c r="J253" s="19"/>
    </row>
    <row r="254" spans="1:10" ht="17.399999999999999" hidden="1">
      <c r="A254" s="19"/>
      <c r="B254" s="19"/>
      <c r="C254" s="19"/>
      <c r="D254" s="20"/>
      <c r="E254" s="20"/>
      <c r="F254" s="20"/>
      <c r="G254" s="20"/>
      <c r="H254" s="20"/>
      <c r="I254" s="20"/>
      <c r="J254" s="19"/>
    </row>
    <row r="255" spans="1:10" ht="17.399999999999999" hidden="1">
      <c r="A255" s="19"/>
      <c r="B255" s="19"/>
      <c r="C255" s="19"/>
      <c r="D255" s="20"/>
      <c r="E255" s="20"/>
      <c r="F255" s="20"/>
      <c r="G255" s="20"/>
      <c r="H255" s="20"/>
      <c r="I255" s="20"/>
      <c r="J255" s="19"/>
    </row>
    <row r="256" spans="1:10" ht="17.399999999999999" hidden="1">
      <c r="A256" s="19"/>
      <c r="B256" s="19"/>
      <c r="C256" s="19"/>
      <c r="D256" s="20"/>
      <c r="E256" s="20"/>
      <c r="F256" s="20"/>
      <c r="G256" s="20"/>
      <c r="H256" s="20"/>
      <c r="I256" s="20"/>
      <c r="J256" s="19"/>
    </row>
    <row r="257" spans="1:10" ht="17.399999999999999" hidden="1">
      <c r="A257" s="19"/>
      <c r="B257" s="19"/>
      <c r="C257" s="19"/>
      <c r="D257" s="20"/>
      <c r="E257" s="20"/>
      <c r="F257" s="20"/>
      <c r="G257" s="20"/>
      <c r="H257" s="20"/>
      <c r="I257" s="20"/>
      <c r="J257" s="19"/>
    </row>
    <row r="258" spans="1:10" ht="17.399999999999999" hidden="1">
      <c r="A258" s="19"/>
      <c r="B258" s="19"/>
      <c r="C258" s="19"/>
      <c r="D258" s="20"/>
      <c r="E258" s="20"/>
      <c r="F258" s="20"/>
      <c r="G258" s="20"/>
      <c r="H258" s="20"/>
      <c r="I258" s="20"/>
      <c r="J258" s="19"/>
    </row>
    <row r="259" spans="1:10" ht="17.399999999999999" hidden="1">
      <c r="A259" s="19"/>
      <c r="B259" s="19"/>
      <c r="C259" s="19"/>
      <c r="D259" s="20"/>
      <c r="E259" s="20"/>
      <c r="F259" s="20"/>
      <c r="G259" s="20"/>
      <c r="H259" s="20"/>
      <c r="I259" s="20"/>
      <c r="J259" s="19"/>
    </row>
    <row r="260" spans="1:10" ht="17.399999999999999" hidden="1">
      <c r="A260" s="19"/>
      <c r="B260" s="19"/>
      <c r="C260" s="19"/>
      <c r="D260" s="20"/>
      <c r="E260" s="20"/>
      <c r="F260" s="20"/>
      <c r="G260" s="20"/>
      <c r="H260" s="20"/>
      <c r="I260" s="20"/>
      <c r="J260" s="19"/>
    </row>
    <row r="261" spans="1:10" ht="17.399999999999999" hidden="1">
      <c r="A261" s="19"/>
      <c r="B261" s="19"/>
      <c r="C261" s="19"/>
      <c r="D261" s="20"/>
      <c r="E261" s="20"/>
      <c r="F261" s="20"/>
      <c r="G261" s="20"/>
      <c r="H261" s="20"/>
      <c r="I261" s="20"/>
      <c r="J261" s="19"/>
    </row>
    <row r="262" spans="1:10" ht="17.399999999999999" hidden="1">
      <c r="A262" s="19"/>
      <c r="B262" s="19"/>
      <c r="C262" s="19"/>
      <c r="D262" s="20"/>
      <c r="E262" s="20"/>
      <c r="F262" s="20"/>
      <c r="G262" s="20"/>
      <c r="H262" s="20"/>
      <c r="I262" s="20"/>
      <c r="J262" s="19"/>
    </row>
    <row r="263" spans="1:10" ht="17.399999999999999" hidden="1">
      <c r="A263" s="19"/>
      <c r="B263" s="19"/>
      <c r="C263" s="19"/>
      <c r="D263" s="20"/>
      <c r="E263" s="20"/>
      <c r="F263" s="20"/>
      <c r="G263" s="20"/>
      <c r="H263" s="20"/>
      <c r="I263" s="20"/>
      <c r="J263" s="19"/>
    </row>
    <row r="264" spans="1:10" ht="17.399999999999999" hidden="1">
      <c r="A264" s="19"/>
      <c r="B264" s="19"/>
      <c r="C264" s="19"/>
      <c r="D264" s="20"/>
      <c r="E264" s="20"/>
      <c r="F264" s="20"/>
      <c r="G264" s="20"/>
      <c r="H264" s="20"/>
      <c r="I264" s="20"/>
      <c r="J264" s="19"/>
    </row>
    <row r="265" spans="1:10" ht="17.399999999999999" hidden="1">
      <c r="A265" s="19"/>
      <c r="B265" s="19"/>
      <c r="C265" s="19"/>
      <c r="D265" s="20"/>
      <c r="E265" s="20"/>
      <c r="F265" s="20"/>
      <c r="G265" s="20"/>
      <c r="H265" s="20"/>
      <c r="I265" s="20"/>
      <c r="J265" s="19"/>
    </row>
    <row r="266" spans="1:10" ht="17.399999999999999" hidden="1">
      <c r="A266" s="19"/>
      <c r="B266" s="19"/>
      <c r="C266" s="19"/>
      <c r="D266" s="20"/>
      <c r="E266" s="20"/>
      <c r="F266" s="20"/>
      <c r="G266" s="20"/>
      <c r="H266" s="20"/>
      <c r="I266" s="20"/>
      <c r="J266" s="19"/>
    </row>
    <row r="267" spans="1:10" ht="17.399999999999999" hidden="1">
      <c r="A267" s="19"/>
      <c r="B267" s="19"/>
      <c r="C267" s="19"/>
      <c r="D267" s="20"/>
      <c r="E267" s="20"/>
      <c r="F267" s="20"/>
      <c r="G267" s="20"/>
      <c r="H267" s="20"/>
      <c r="I267" s="20"/>
      <c r="J267" s="19"/>
    </row>
    <row r="268" spans="1:10" ht="17.399999999999999" hidden="1">
      <c r="A268" s="19"/>
      <c r="B268" s="19"/>
      <c r="C268" s="19"/>
      <c r="D268" s="20"/>
      <c r="E268" s="20"/>
      <c r="F268" s="20"/>
      <c r="G268" s="20"/>
      <c r="H268" s="20"/>
      <c r="I268" s="20"/>
      <c r="J268" s="19"/>
    </row>
    <row r="269" spans="1:10" ht="17.399999999999999" hidden="1">
      <c r="A269" s="19"/>
      <c r="B269" s="19"/>
      <c r="C269" s="19"/>
      <c r="D269" s="20"/>
      <c r="E269" s="20"/>
      <c r="F269" s="20"/>
      <c r="G269" s="20"/>
      <c r="H269" s="20"/>
      <c r="I269" s="20"/>
      <c r="J269" s="19"/>
    </row>
    <row r="270" spans="1:10" ht="17.399999999999999" hidden="1">
      <c r="A270" s="19"/>
      <c r="B270" s="19"/>
      <c r="C270" s="19"/>
      <c r="D270" s="20"/>
      <c r="E270" s="20"/>
      <c r="F270" s="20"/>
      <c r="G270" s="20"/>
      <c r="H270" s="20"/>
      <c r="I270" s="20"/>
      <c r="J270" s="19"/>
    </row>
    <row r="271" spans="1:10" ht="17.399999999999999" hidden="1">
      <c r="A271" s="19"/>
      <c r="B271" s="19"/>
      <c r="C271" s="19"/>
      <c r="D271" s="20"/>
      <c r="E271" s="20"/>
      <c r="F271" s="20"/>
      <c r="G271" s="20"/>
      <c r="H271" s="20"/>
      <c r="I271" s="20"/>
      <c r="J271" s="19"/>
    </row>
    <row r="272" spans="1:10" ht="17.399999999999999" hidden="1">
      <c r="A272" s="19"/>
      <c r="B272" s="19"/>
      <c r="C272" s="19"/>
      <c r="D272" s="20"/>
      <c r="E272" s="20"/>
      <c r="F272" s="20"/>
      <c r="G272" s="20"/>
      <c r="H272" s="20"/>
      <c r="I272" s="20"/>
      <c r="J272" s="19"/>
    </row>
    <row r="273" spans="1:10" ht="17.399999999999999" hidden="1">
      <c r="A273" s="19"/>
      <c r="B273" s="19"/>
      <c r="C273" s="19"/>
      <c r="D273" s="20"/>
      <c r="E273" s="20"/>
      <c r="F273" s="20"/>
      <c r="G273" s="20"/>
      <c r="H273" s="20"/>
      <c r="I273" s="20"/>
      <c r="J273" s="19"/>
    </row>
    <row r="274" spans="1:10" ht="17.399999999999999" hidden="1">
      <c r="A274" s="19"/>
      <c r="B274" s="19"/>
      <c r="C274" s="19"/>
      <c r="D274" s="20"/>
      <c r="E274" s="20"/>
      <c r="F274" s="20"/>
      <c r="G274" s="20"/>
      <c r="H274" s="20"/>
      <c r="I274" s="20"/>
      <c r="J274" s="19"/>
    </row>
    <row r="275" spans="1:10" ht="17.399999999999999" hidden="1">
      <c r="A275" s="19"/>
      <c r="B275" s="19"/>
      <c r="C275" s="19"/>
      <c r="D275" s="20"/>
      <c r="E275" s="20"/>
      <c r="F275" s="20"/>
      <c r="G275" s="20"/>
      <c r="H275" s="20"/>
      <c r="I275" s="20"/>
      <c r="J275" s="19"/>
    </row>
    <row r="276" spans="1:10" ht="17.399999999999999" hidden="1">
      <c r="A276" s="19"/>
      <c r="B276" s="19"/>
      <c r="C276" s="19"/>
      <c r="D276" s="20"/>
      <c r="E276" s="20"/>
      <c r="F276" s="20"/>
      <c r="G276" s="20"/>
      <c r="H276" s="20"/>
      <c r="I276" s="20"/>
      <c r="J276" s="19"/>
    </row>
    <row r="277" spans="1:10" ht="17.399999999999999" hidden="1">
      <c r="A277" s="19"/>
      <c r="B277" s="19"/>
      <c r="C277" s="19"/>
      <c r="D277" s="20"/>
      <c r="E277" s="20"/>
      <c r="F277" s="20"/>
      <c r="G277" s="20"/>
      <c r="H277" s="20"/>
      <c r="I277" s="20"/>
      <c r="J277" s="19"/>
    </row>
    <row r="278" spans="1:10" ht="17.399999999999999" hidden="1">
      <c r="A278" s="19"/>
      <c r="B278" s="19"/>
      <c r="C278" s="19"/>
      <c r="D278" s="20"/>
      <c r="E278" s="20"/>
      <c r="F278" s="20"/>
      <c r="G278" s="20"/>
      <c r="H278" s="20"/>
      <c r="I278" s="20"/>
      <c r="J278" s="19"/>
    </row>
    <row r="279" spans="1:10" ht="17.399999999999999" hidden="1">
      <c r="A279" s="19"/>
      <c r="B279" s="19"/>
      <c r="C279" s="19"/>
      <c r="D279" s="20"/>
      <c r="E279" s="20"/>
      <c r="F279" s="20"/>
      <c r="G279" s="20"/>
      <c r="H279" s="20"/>
      <c r="I279" s="20"/>
      <c r="J279" s="19"/>
    </row>
    <row r="280" spans="1:10" ht="17.399999999999999" hidden="1">
      <c r="A280" s="19"/>
      <c r="B280" s="19"/>
      <c r="C280" s="19"/>
      <c r="D280" s="20"/>
      <c r="E280" s="20"/>
      <c r="F280" s="20"/>
      <c r="G280" s="20"/>
      <c r="H280" s="20"/>
      <c r="I280" s="20"/>
      <c r="J280" s="19"/>
    </row>
    <row r="281" spans="1:10" ht="17.399999999999999" hidden="1">
      <c r="A281" s="19"/>
      <c r="B281" s="19"/>
      <c r="C281" s="19"/>
      <c r="D281" s="20"/>
      <c r="E281" s="20"/>
      <c r="F281" s="20"/>
      <c r="G281" s="20"/>
      <c r="H281" s="20"/>
      <c r="I281" s="20"/>
      <c r="J281" s="19"/>
    </row>
    <row r="282" spans="1:10" ht="17.399999999999999" hidden="1">
      <c r="A282" s="19"/>
      <c r="B282" s="19"/>
      <c r="C282" s="19"/>
      <c r="D282" s="20"/>
      <c r="E282" s="20"/>
      <c r="F282" s="20"/>
      <c r="G282" s="20"/>
      <c r="H282" s="20"/>
      <c r="I282" s="20"/>
      <c r="J282" s="19"/>
    </row>
    <row r="283" spans="1:10" ht="17.399999999999999" hidden="1">
      <c r="A283" s="19"/>
      <c r="B283" s="19"/>
      <c r="C283" s="19"/>
      <c r="D283" s="20"/>
      <c r="E283" s="20"/>
      <c r="F283" s="20"/>
      <c r="G283" s="20"/>
      <c r="H283" s="20"/>
      <c r="I283" s="20"/>
      <c r="J283" s="19"/>
    </row>
    <row r="284" spans="1:10" ht="17.399999999999999" hidden="1">
      <c r="A284" s="19"/>
      <c r="B284" s="19"/>
      <c r="C284" s="19"/>
      <c r="D284" s="20"/>
      <c r="E284" s="20"/>
      <c r="F284" s="20"/>
      <c r="G284" s="20"/>
      <c r="H284" s="20"/>
      <c r="I284" s="20"/>
      <c r="J284" s="19"/>
    </row>
    <row r="285" spans="1:10" ht="17.399999999999999" hidden="1">
      <c r="A285" s="19"/>
      <c r="B285" s="19"/>
      <c r="C285" s="19"/>
      <c r="D285" s="20"/>
      <c r="E285" s="20"/>
      <c r="F285" s="20"/>
      <c r="G285" s="20"/>
      <c r="H285" s="20"/>
      <c r="I285" s="20"/>
      <c r="J285" s="19"/>
    </row>
    <row r="286" spans="1:10" ht="17.399999999999999" hidden="1">
      <c r="A286" s="19"/>
      <c r="B286" s="19"/>
      <c r="C286" s="19"/>
      <c r="D286" s="20"/>
      <c r="E286" s="20"/>
      <c r="F286" s="20"/>
      <c r="G286" s="20"/>
      <c r="H286" s="20"/>
      <c r="I286" s="20"/>
      <c r="J286" s="19"/>
    </row>
    <row r="287" spans="1:10" ht="17.399999999999999" hidden="1">
      <c r="A287" s="19"/>
      <c r="B287" s="19"/>
      <c r="C287" s="19"/>
      <c r="D287" s="20"/>
      <c r="E287" s="20"/>
      <c r="F287" s="20"/>
      <c r="G287" s="20"/>
      <c r="H287" s="20"/>
      <c r="I287" s="20"/>
      <c r="J287" s="19"/>
    </row>
    <row r="288" spans="1:10" ht="17.399999999999999" hidden="1">
      <c r="A288" s="19"/>
      <c r="B288" s="19"/>
      <c r="C288" s="19"/>
      <c r="D288" s="20"/>
      <c r="E288" s="20"/>
      <c r="F288" s="20"/>
      <c r="G288" s="20"/>
      <c r="H288" s="20"/>
      <c r="I288" s="20"/>
      <c r="J288" s="19"/>
    </row>
    <row r="289" spans="1:10" ht="17.399999999999999" hidden="1">
      <c r="A289" s="19"/>
      <c r="B289" s="19"/>
      <c r="C289" s="19"/>
      <c r="D289" s="20"/>
      <c r="E289" s="20"/>
      <c r="F289" s="20"/>
      <c r="G289" s="20"/>
      <c r="H289" s="20"/>
      <c r="I289" s="20"/>
      <c r="J289" s="19"/>
    </row>
    <row r="290" spans="1:10" ht="17.399999999999999" hidden="1">
      <c r="A290" s="19"/>
      <c r="B290" s="19"/>
      <c r="C290" s="19"/>
      <c r="D290" s="20"/>
      <c r="E290" s="20"/>
      <c r="F290" s="20"/>
      <c r="G290" s="20"/>
      <c r="H290" s="20"/>
      <c r="I290" s="20"/>
      <c r="J290" s="19"/>
    </row>
    <row r="291" spans="1:10" ht="17.399999999999999" hidden="1">
      <c r="A291" s="19"/>
      <c r="B291" s="19"/>
      <c r="C291" s="19"/>
      <c r="D291" s="20"/>
      <c r="E291" s="20"/>
      <c r="F291" s="20"/>
      <c r="G291" s="20"/>
      <c r="H291" s="20"/>
      <c r="I291" s="20"/>
      <c r="J291" s="19"/>
    </row>
    <row r="292" spans="1:10" ht="17.399999999999999" hidden="1">
      <c r="A292" s="19"/>
      <c r="B292" s="19"/>
      <c r="C292" s="19"/>
      <c r="D292" s="20"/>
      <c r="E292" s="20"/>
      <c r="F292" s="20"/>
      <c r="G292" s="20"/>
      <c r="H292" s="20"/>
      <c r="I292" s="20"/>
      <c r="J292" s="19"/>
    </row>
    <row r="293" spans="1:10" ht="17.399999999999999" hidden="1">
      <c r="A293" s="19"/>
      <c r="B293" s="19"/>
      <c r="C293" s="19"/>
      <c r="D293" s="20"/>
      <c r="E293" s="20"/>
      <c r="F293" s="20"/>
      <c r="G293" s="20"/>
      <c r="H293" s="20"/>
      <c r="I293" s="20"/>
      <c r="J293" s="19"/>
    </row>
    <row r="294" spans="1:10" ht="17.399999999999999" hidden="1">
      <c r="A294" s="19"/>
      <c r="B294" s="19"/>
      <c r="C294" s="19"/>
      <c r="D294" s="20"/>
      <c r="E294" s="20"/>
      <c r="F294" s="20"/>
      <c r="G294" s="20"/>
      <c r="H294" s="20"/>
      <c r="I294" s="20"/>
      <c r="J294" s="19"/>
    </row>
    <row r="295" spans="1:10" ht="17.399999999999999" hidden="1">
      <c r="A295" s="19"/>
      <c r="B295" s="19"/>
      <c r="C295" s="19"/>
      <c r="D295" s="20"/>
      <c r="E295" s="20"/>
      <c r="F295" s="20"/>
      <c r="G295" s="20"/>
      <c r="H295" s="20"/>
      <c r="I295" s="20"/>
      <c r="J295" s="19"/>
    </row>
    <row r="296" spans="1:10" ht="17.399999999999999" hidden="1">
      <c r="A296" s="19"/>
      <c r="B296" s="19"/>
      <c r="C296" s="19"/>
      <c r="D296" s="20"/>
      <c r="E296" s="20"/>
      <c r="F296" s="20"/>
      <c r="G296" s="20"/>
      <c r="H296" s="20"/>
      <c r="I296" s="20"/>
      <c r="J296" s="19"/>
    </row>
    <row r="297" spans="1:10" ht="17.399999999999999" hidden="1">
      <c r="A297" s="19"/>
      <c r="B297" s="19"/>
      <c r="C297" s="19"/>
      <c r="D297" s="20"/>
      <c r="E297" s="20"/>
      <c r="F297" s="20"/>
      <c r="G297" s="20"/>
      <c r="H297" s="20"/>
      <c r="I297" s="20"/>
      <c r="J297" s="19"/>
    </row>
    <row r="298" spans="1:10" ht="17.399999999999999" hidden="1">
      <c r="A298" s="19"/>
      <c r="B298" s="19"/>
      <c r="C298" s="19"/>
      <c r="D298" s="20"/>
      <c r="E298" s="20"/>
      <c r="F298" s="20"/>
      <c r="G298" s="20"/>
      <c r="H298" s="20"/>
      <c r="I298" s="20"/>
      <c r="J298" s="19"/>
    </row>
    <row r="299" spans="1:10" ht="17.399999999999999" hidden="1">
      <c r="A299" s="19"/>
      <c r="B299" s="19"/>
      <c r="C299" s="19"/>
      <c r="D299" s="20"/>
      <c r="E299" s="20"/>
      <c r="F299" s="20"/>
      <c r="G299" s="20"/>
      <c r="H299" s="20"/>
      <c r="I299" s="20"/>
      <c r="J299" s="19"/>
    </row>
    <row r="300" spans="1:10" ht="17.399999999999999" hidden="1">
      <c r="A300" s="19"/>
      <c r="B300" s="19"/>
      <c r="C300" s="19"/>
      <c r="D300" s="20"/>
      <c r="E300" s="20"/>
      <c r="F300" s="20"/>
      <c r="G300" s="20"/>
      <c r="H300" s="20"/>
      <c r="I300" s="20"/>
      <c r="J300" s="19"/>
    </row>
    <row r="301" spans="1:10" ht="17.399999999999999" hidden="1">
      <c r="A301" s="19"/>
      <c r="B301" s="19"/>
      <c r="C301" s="19"/>
      <c r="D301" s="20"/>
      <c r="E301" s="20"/>
      <c r="F301" s="20"/>
      <c r="G301" s="20"/>
      <c r="H301" s="20"/>
      <c r="I301" s="20"/>
      <c r="J301" s="19"/>
    </row>
    <row r="302" spans="1:10" ht="17.399999999999999">
      <c r="A302" s="19"/>
      <c r="B302" s="19"/>
      <c r="C302" s="19"/>
      <c r="D302" s="20"/>
      <c r="E302" s="20"/>
      <c r="F302" s="20"/>
      <c r="G302" s="20"/>
      <c r="H302" s="20"/>
      <c r="I302" s="20"/>
      <c r="J302" s="19"/>
    </row>
    <row r="303" spans="1:10" ht="13.8">
      <c r="A303" s="1"/>
      <c r="B303" s="1"/>
      <c r="C303" s="1"/>
      <c r="D303" s="12"/>
      <c r="E303" s="12"/>
      <c r="F303" s="12"/>
      <c r="G303" s="12"/>
      <c r="H303" s="12"/>
      <c r="I303" s="12"/>
      <c r="J303" s="1"/>
    </row>
  </sheetData>
  <mergeCells count="15">
    <mergeCell ref="A1:K1"/>
    <mergeCell ref="C6:C8"/>
    <mergeCell ref="D6:D8"/>
    <mergeCell ref="J6:J8"/>
    <mergeCell ref="K6:K8"/>
    <mergeCell ref="A4:K4"/>
    <mergeCell ref="A5:K5"/>
    <mergeCell ref="A3:K3"/>
    <mergeCell ref="A2:K2"/>
    <mergeCell ref="E7:F7"/>
    <mergeCell ref="G7:H7"/>
    <mergeCell ref="E6:I6"/>
    <mergeCell ref="I7:I8"/>
    <mergeCell ref="A6:A8"/>
    <mergeCell ref="B6:B8"/>
  </mergeCells>
  <phoneticPr fontId="7" type="noConversion"/>
  <printOptions horizontalCentered="1" verticalCentered="1"/>
  <pageMargins left="0.51" right="0.44" top="0.28000000000000003" bottom="0.2" header="0.23" footer="0.2"/>
  <pageSetup paperSize="9" scale="6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1"/>
  <sheetViews>
    <sheetView view="pageBreakPreview" zoomScaleSheetLayoutView="100" workbookViewId="0">
      <selection activeCell="I7" sqref="I7"/>
    </sheetView>
  </sheetViews>
  <sheetFormatPr defaultRowHeight="13.2"/>
  <cols>
    <col min="2" max="2" width="57.6640625" customWidth="1"/>
    <col min="3" max="3" width="17.5546875" customWidth="1"/>
    <col min="4" max="4" width="21" customWidth="1"/>
    <col min="5" max="5" width="10.109375" bestFit="1" customWidth="1"/>
    <col min="7" max="7" width="12" customWidth="1"/>
    <col min="8" max="8" width="10.88671875" customWidth="1"/>
  </cols>
  <sheetData>
    <row r="1" spans="1:29" ht="54" customHeight="1">
      <c r="A1" s="354" t="s">
        <v>298</v>
      </c>
      <c r="B1" s="355"/>
      <c r="C1" s="355"/>
      <c r="D1" s="356"/>
      <c r="E1" s="1"/>
      <c r="F1" s="1"/>
      <c r="G1" s="1"/>
      <c r="H1" s="1"/>
      <c r="I1" s="1"/>
      <c r="J1" s="1"/>
      <c r="K1" s="1"/>
      <c r="L1" s="1"/>
      <c r="M1" s="1"/>
      <c r="N1" s="1"/>
      <c r="O1" s="1"/>
      <c r="P1" s="1"/>
      <c r="Q1" s="1"/>
      <c r="R1" s="1"/>
      <c r="S1" s="1"/>
      <c r="T1" s="1"/>
      <c r="U1" s="1"/>
      <c r="V1" s="1"/>
      <c r="W1" s="1"/>
      <c r="X1" s="1"/>
      <c r="Y1" s="1"/>
      <c r="Z1" s="1"/>
      <c r="AA1" s="1"/>
      <c r="AB1" s="1"/>
      <c r="AC1" s="1"/>
    </row>
    <row r="2" spans="1:29" ht="15.6">
      <c r="A2" s="364" t="s">
        <v>1515</v>
      </c>
      <c r="B2" s="365"/>
      <c r="C2" s="365"/>
      <c r="D2" s="366"/>
      <c r="E2" s="1"/>
      <c r="F2" s="1"/>
      <c r="G2" s="1"/>
      <c r="H2" s="1"/>
      <c r="I2" s="1"/>
      <c r="J2" s="1"/>
      <c r="K2" s="1"/>
      <c r="L2" s="1"/>
      <c r="M2" s="1"/>
      <c r="N2" s="1"/>
      <c r="O2" s="1"/>
      <c r="P2" s="1"/>
      <c r="Q2" s="1"/>
      <c r="R2" s="1"/>
      <c r="S2" s="1"/>
      <c r="T2" s="1"/>
      <c r="U2" s="1"/>
      <c r="V2" s="1"/>
      <c r="W2" s="1"/>
      <c r="X2" s="1"/>
      <c r="Y2" s="1"/>
      <c r="Z2" s="1"/>
      <c r="AA2" s="1"/>
      <c r="AB2" s="1"/>
      <c r="AC2" s="1"/>
    </row>
    <row r="3" spans="1:29" ht="13.8">
      <c r="A3" s="345" t="s">
        <v>38</v>
      </c>
      <c r="B3" s="346"/>
      <c r="C3" s="346"/>
      <c r="D3" s="347"/>
      <c r="E3" s="1"/>
      <c r="F3" s="1"/>
      <c r="G3" s="1"/>
      <c r="H3" s="1"/>
      <c r="I3" s="1"/>
      <c r="J3" s="1"/>
      <c r="K3" s="1"/>
      <c r="L3" s="1"/>
      <c r="M3" s="1"/>
      <c r="N3" s="1"/>
      <c r="O3" s="1"/>
      <c r="P3" s="1"/>
      <c r="Q3" s="1"/>
      <c r="R3" s="1"/>
      <c r="S3" s="1"/>
      <c r="T3" s="1"/>
      <c r="U3" s="1"/>
      <c r="V3" s="1"/>
      <c r="W3" s="1"/>
      <c r="X3" s="1"/>
      <c r="Y3" s="1"/>
      <c r="Z3" s="1"/>
      <c r="AA3" s="1"/>
      <c r="AB3" s="1"/>
      <c r="AC3" s="1"/>
    </row>
    <row r="4" spans="1:29" ht="60" customHeight="1">
      <c r="A4" s="8" t="s">
        <v>2</v>
      </c>
      <c r="B4" s="160" t="s">
        <v>288</v>
      </c>
      <c r="C4" s="7" t="s">
        <v>0</v>
      </c>
      <c r="D4" s="9" t="s">
        <v>85</v>
      </c>
      <c r="E4" s="1"/>
      <c r="F4" s="1"/>
      <c r="G4" s="1"/>
      <c r="H4" s="1"/>
      <c r="I4" s="1"/>
      <c r="J4" s="1"/>
      <c r="K4" s="1"/>
      <c r="L4" s="1"/>
      <c r="M4" s="1"/>
      <c r="N4" s="1"/>
      <c r="O4" s="1"/>
      <c r="P4" s="1"/>
      <c r="Q4" s="1"/>
      <c r="R4" s="1"/>
      <c r="S4" s="1"/>
      <c r="T4" s="1"/>
      <c r="U4" s="1"/>
      <c r="V4" s="1"/>
      <c r="W4" s="1"/>
      <c r="X4" s="1"/>
      <c r="Y4" s="1"/>
      <c r="Z4" s="1"/>
      <c r="AA4" s="1"/>
      <c r="AB4" s="1"/>
      <c r="AC4" s="1"/>
    </row>
    <row r="5" spans="1:29" ht="20.25" customHeight="1">
      <c r="A5" s="58">
        <v>1</v>
      </c>
      <c r="B5" s="63" t="s">
        <v>91</v>
      </c>
      <c r="C5" s="250">
        <v>569488</v>
      </c>
      <c r="D5" s="2" t="s">
        <v>96</v>
      </c>
      <c r="E5" s="1"/>
      <c r="F5" s="1"/>
      <c r="G5" s="1"/>
      <c r="H5" s="1"/>
      <c r="I5" s="1"/>
      <c r="J5" s="1"/>
      <c r="K5" s="1"/>
      <c r="L5" s="1"/>
      <c r="M5" s="1"/>
      <c r="N5" s="1"/>
      <c r="O5" s="1"/>
      <c r="P5" s="1"/>
      <c r="Q5" s="1"/>
      <c r="R5" s="1"/>
      <c r="S5" s="1"/>
      <c r="T5" s="1"/>
      <c r="U5" s="1"/>
      <c r="V5" s="1"/>
      <c r="W5" s="1"/>
      <c r="X5" s="1"/>
      <c r="Y5" s="1"/>
      <c r="Z5" s="1"/>
      <c r="AA5" s="1"/>
    </row>
    <row r="6" spans="1:29" ht="30" customHeight="1">
      <c r="A6" s="58">
        <v>2</v>
      </c>
      <c r="B6" s="319" t="s">
        <v>92</v>
      </c>
      <c r="C6" s="250">
        <v>555147</v>
      </c>
      <c r="D6" s="2" t="s">
        <v>96</v>
      </c>
      <c r="E6" s="1"/>
      <c r="F6" s="1"/>
      <c r="G6" s="1"/>
      <c r="H6" s="1"/>
      <c r="I6" s="1"/>
      <c r="J6" s="1"/>
      <c r="K6" s="1"/>
      <c r="L6" s="1"/>
      <c r="M6" s="1"/>
      <c r="N6" s="1"/>
      <c r="O6" s="1"/>
      <c r="P6" s="1"/>
      <c r="Q6" s="1"/>
      <c r="R6" s="1"/>
      <c r="S6" s="1"/>
      <c r="T6" s="1"/>
      <c r="U6" s="1"/>
      <c r="V6" s="1"/>
      <c r="W6" s="1"/>
      <c r="X6" s="1"/>
      <c r="Y6" s="1"/>
      <c r="Z6" s="1"/>
      <c r="AA6" s="1"/>
    </row>
    <row r="7" spans="1:29" s="13" customFormat="1" ht="30.75" customHeight="1">
      <c r="A7" s="58">
        <v>3</v>
      </c>
      <c r="B7" s="63" t="s">
        <v>189</v>
      </c>
      <c r="C7" s="251">
        <v>543891</v>
      </c>
      <c r="D7" s="2" t="s">
        <v>97</v>
      </c>
      <c r="E7" s="12"/>
      <c r="F7" s="1"/>
      <c r="G7" s="12"/>
      <c r="H7" s="12"/>
      <c r="I7" s="1"/>
      <c r="J7" s="12"/>
      <c r="K7" s="12"/>
      <c r="L7" s="12"/>
      <c r="M7" s="12"/>
      <c r="N7" s="12"/>
      <c r="O7" s="12"/>
      <c r="P7" s="12"/>
      <c r="Q7" s="12"/>
      <c r="R7" s="12"/>
      <c r="S7" s="12"/>
      <c r="T7" s="12"/>
      <c r="U7" s="12"/>
      <c r="V7" s="12"/>
      <c r="W7" s="12"/>
      <c r="X7" s="12"/>
      <c r="Y7" s="12"/>
      <c r="Z7" s="12"/>
      <c r="AA7" s="12"/>
    </row>
    <row r="8" spans="1:29" ht="22.5" customHeight="1">
      <c r="A8" s="58">
        <v>4</v>
      </c>
      <c r="B8" s="63" t="s">
        <v>93</v>
      </c>
      <c r="C8" s="250">
        <v>753480</v>
      </c>
      <c r="D8" s="2" t="s">
        <v>98</v>
      </c>
      <c r="E8" s="1"/>
      <c r="F8" s="1"/>
      <c r="G8" s="1"/>
      <c r="H8" s="1"/>
      <c r="I8" s="1"/>
      <c r="J8" s="1"/>
      <c r="K8" s="1"/>
      <c r="L8" s="1"/>
      <c r="M8" s="1"/>
      <c r="N8" s="1"/>
      <c r="O8" s="1"/>
      <c r="P8" s="1"/>
      <c r="Q8" s="1"/>
      <c r="R8" s="1"/>
      <c r="S8" s="1"/>
      <c r="T8" s="1"/>
      <c r="U8" s="1"/>
      <c r="V8" s="1"/>
      <c r="W8" s="1"/>
      <c r="X8" s="1"/>
      <c r="Y8" s="1"/>
      <c r="Z8" s="1"/>
      <c r="AA8" s="1"/>
    </row>
    <row r="9" spans="1:29" ht="35.25" customHeight="1">
      <c r="A9" s="58">
        <v>5</v>
      </c>
      <c r="B9" s="63" t="s">
        <v>94</v>
      </c>
      <c r="C9" s="250">
        <v>742403</v>
      </c>
      <c r="D9" s="2" t="s">
        <v>190</v>
      </c>
      <c r="E9" s="1"/>
      <c r="F9" s="1"/>
      <c r="G9" s="1"/>
      <c r="H9" s="1"/>
      <c r="I9" s="1"/>
      <c r="J9" s="1"/>
      <c r="K9" s="1"/>
      <c r="L9" s="1"/>
      <c r="M9" s="1"/>
      <c r="N9" s="1"/>
      <c r="O9" s="1"/>
      <c r="P9" s="1"/>
      <c r="Q9" s="1"/>
      <c r="R9" s="1"/>
      <c r="S9" s="1"/>
      <c r="T9" s="1"/>
      <c r="U9" s="1"/>
      <c r="V9" s="1"/>
      <c r="W9" s="1"/>
      <c r="X9" s="1"/>
      <c r="Y9" s="1"/>
      <c r="Z9" s="1"/>
      <c r="AA9" s="1"/>
    </row>
    <row r="10" spans="1:29" ht="26.25" customHeight="1">
      <c r="A10" s="58">
        <v>6</v>
      </c>
      <c r="B10" s="63" t="s">
        <v>95</v>
      </c>
      <c r="C10" s="250">
        <v>520459</v>
      </c>
      <c r="D10" s="2" t="s">
        <v>99</v>
      </c>
      <c r="E10" s="1"/>
      <c r="F10" s="1"/>
      <c r="G10" s="1"/>
      <c r="H10" s="1"/>
      <c r="I10" s="1"/>
      <c r="J10" s="1"/>
      <c r="K10" s="1"/>
      <c r="L10" s="1"/>
      <c r="M10" s="1"/>
      <c r="N10" s="1"/>
      <c r="O10" s="1"/>
      <c r="P10" s="1"/>
      <c r="Q10" s="1"/>
      <c r="R10" s="1"/>
      <c r="S10" s="1"/>
      <c r="T10" s="1"/>
      <c r="U10" s="1"/>
      <c r="V10" s="1"/>
      <c r="W10" s="1"/>
      <c r="X10" s="1"/>
      <c r="Y10" s="1"/>
      <c r="Z10" s="1"/>
      <c r="AA10" s="1"/>
    </row>
    <row r="11" spans="1:29" ht="29.25" customHeight="1">
      <c r="A11" s="58">
        <v>7</v>
      </c>
      <c r="B11" s="63" t="s">
        <v>304</v>
      </c>
      <c r="C11" s="250">
        <v>662460</v>
      </c>
      <c r="D11" s="2" t="s">
        <v>1</v>
      </c>
      <c r="E11" s="1"/>
      <c r="F11" s="1"/>
      <c r="G11" s="1"/>
      <c r="H11" s="1"/>
      <c r="I11" s="1"/>
      <c r="J11" s="1"/>
      <c r="K11" s="1"/>
      <c r="L11" s="1"/>
      <c r="M11" s="1"/>
      <c r="N11" s="1"/>
      <c r="O11" s="1"/>
      <c r="P11" s="1"/>
      <c r="Q11" s="1"/>
      <c r="R11" s="1"/>
      <c r="S11" s="1"/>
      <c r="T11" s="1"/>
      <c r="U11" s="1"/>
      <c r="V11" s="1"/>
      <c r="W11" s="1"/>
      <c r="X11" s="1"/>
      <c r="Y11" s="1"/>
      <c r="Z11" s="1"/>
      <c r="AA11" s="1"/>
    </row>
    <row r="12" spans="1:29" ht="24" customHeight="1">
      <c r="A12" s="58">
        <v>8</v>
      </c>
      <c r="B12" s="63" t="s">
        <v>191</v>
      </c>
      <c r="C12" s="250">
        <v>12617773</v>
      </c>
      <c r="D12" s="2" t="s">
        <v>100</v>
      </c>
      <c r="E12" s="1"/>
      <c r="F12" s="1"/>
      <c r="G12" s="1"/>
      <c r="H12" s="1"/>
      <c r="I12" s="1"/>
      <c r="J12" s="1"/>
      <c r="K12" s="1"/>
      <c r="L12" s="1"/>
      <c r="M12" s="1"/>
      <c r="N12" s="1"/>
      <c r="O12" s="1"/>
      <c r="P12" s="1"/>
      <c r="Q12" s="1"/>
      <c r="R12" s="1"/>
      <c r="S12" s="1"/>
      <c r="T12" s="1"/>
      <c r="U12" s="1"/>
      <c r="V12" s="1"/>
      <c r="W12" s="1"/>
      <c r="X12" s="1"/>
      <c r="Y12" s="1"/>
      <c r="Z12" s="1"/>
      <c r="AA12" s="1"/>
    </row>
    <row r="13" spans="1:29" ht="24.75" customHeight="1" thickBot="1">
      <c r="A13" s="3">
        <v>9</v>
      </c>
      <c r="B13" s="63" t="s">
        <v>192</v>
      </c>
      <c r="C13" s="252">
        <v>17674</v>
      </c>
      <c r="D13" s="62" t="s">
        <v>193</v>
      </c>
      <c r="E13" s="1"/>
      <c r="F13" s="1"/>
      <c r="G13" s="1"/>
      <c r="H13" s="1"/>
      <c r="I13" s="1"/>
      <c r="J13" s="1"/>
      <c r="K13" s="1"/>
      <c r="L13" s="1"/>
      <c r="M13" s="1"/>
      <c r="N13" s="1"/>
      <c r="O13" s="1"/>
      <c r="P13" s="1"/>
      <c r="Q13" s="1"/>
      <c r="R13" s="1"/>
      <c r="S13" s="1"/>
      <c r="T13" s="1"/>
      <c r="U13" s="1"/>
      <c r="V13" s="1"/>
      <c r="W13" s="1"/>
      <c r="X13" s="1"/>
      <c r="Y13" s="1"/>
      <c r="Z13" s="1"/>
      <c r="AA13" s="1"/>
    </row>
    <row r="14" spans="1:29" ht="13.8">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row>
    <row r="15" spans="1:29" ht="13.8">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row>
    <row r="16" spans="1:29" ht="13.8">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row>
    <row r="17" spans="1:29" ht="13.8">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row>
    <row r="18" spans="1:29" ht="13.8">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row>
    <row r="19" spans="1:29" ht="13.8">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row>
    <row r="20" spans="1:29" ht="13.8">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row>
    <row r="21" spans="1:29" ht="13.8">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row>
    <row r="22" spans="1:29" ht="13.8">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row>
    <row r="23" spans="1:29" ht="13.8">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row>
    <row r="24" spans="1:29" ht="13.8">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row>
    <row r="25" spans="1:29" ht="13.8">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row>
    <row r="26" spans="1:29" ht="13.8">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row>
    <row r="27" spans="1:29" ht="13.8">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29" ht="13.8">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ht="13.8">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29" ht="13.8">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1:29" ht="13.8">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1:29" ht="13.8">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1:29" ht="13.8">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1:29" ht="13.8">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ht="13.8">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ht="13.8">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1:29" ht="13.8">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ht="13.8">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spans="1:29" ht="13.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ht="13.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ht="13.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ht="13.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ht="13.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ht="13.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ht="13.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29" ht="13.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29" ht="13.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29" ht="13.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ht="13.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ht="13.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ht="13.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ht="13.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ht="13.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ht="13.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ht="13.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ht="13.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ht="13.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ht="13.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ht="13.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ht="13.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ht="13.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ht="13.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ht="13.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ht="13.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ht="13.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ht="13.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ht="13.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ht="13.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ht="13.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ht="13.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ht="13.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ht="13.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ht="13.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ht="13.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ht="13.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ht="13.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ht="13.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ht="13.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ht="13.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ht="13.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ht="13.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29" ht="13.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29" ht="13.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29" ht="13.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29" ht="13.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29" ht="13.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spans="1:29" ht="13.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ht="13.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spans="1:29" ht="13.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spans="1:29" ht="13.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spans="1:29" ht="13.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1:29" ht="13.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1:29" ht="13.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1:29" ht="13.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ht="13.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ht="13.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ht="13.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ht="13.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ht="13.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ht="13.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ht="13.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ht="13.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ht="13.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ht="13.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ht="13.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ht="13.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ht="13.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ht="13.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ht="13.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ht="13.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ht="13.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ht="13.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ht="13.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ht="13.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ht="13.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ht="13.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ht="13.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ht="13.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ht="13.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ht="13.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ht="13.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ht="13.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ht="13.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ht="13.8">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ht="13.8">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ht="13.8">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ht="13.8">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ht="13.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ht="13.8">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ht="13.8">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ht="13.8">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ht="13.8">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ht="13.8">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ht="13.8">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ht="13.8">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ht="13.8">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ht="13.8">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ht="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ht="13.8">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ht="13.8">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ht="13.8">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ht="13.8">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ht="13.8">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ht="13.8">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ht="13.8">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ht="13.8">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ht="13.8">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ht="13.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ht="13.8">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ht="13.8">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ht="13.8">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ht="13.8">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ht="13.8">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ht="13.8">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ht="13.8">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ht="13.8">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ht="13.8">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ht="13.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ht="13.8">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ht="13.8">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ht="13.8">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ht="13.8">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ht="13.8">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ht="13.8">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ht="13.8">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ht="13.8">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ht="13.8">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ht="13.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ht="13.8">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ht="13.8">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ht="13.8">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ht="13.8">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ht="13.8">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ht="13.8">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ht="13.8">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ht="13.8">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ht="13.8">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ht="13.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ht="13.8">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ht="13.8">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ht="13.8">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ht="13.8">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ht="13.8">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ht="13.8">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ht="13.8">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ht="13.8">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ht="13.8">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ht="13.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ht="13.8">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ht="13.8">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ht="13.8">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ht="13.8">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ht="13.8">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ht="13.8">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ht="13.8">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ht="13.8">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ht="13.8">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ht="13.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ht="13.8">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ht="13.8">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ht="13.8">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ht="13.8">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ht="13.8">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ht="13.8">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ht="13.8">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ht="13.8">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ht="13.8">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ht="13.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ht="13.8">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ht="13.8">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ht="13.8">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ht="13.8">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ht="13.8">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ht="13.8">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ht="13.8">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ht="13.8">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ht="13.8">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ht="13.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ht="13.8">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ht="13.8">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ht="13.8">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ht="13.8">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ht="13.8">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ht="13.8">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ht="13.8">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ht="13.8">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ht="13.8">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ht="13.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ht="13.8">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ht="13.8">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ht="13.8">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ht="13.8">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ht="13.8">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ht="13.8">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1:29" ht="13.8">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ht="13.8">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ht="13.8">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ht="1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ht="13.8">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ht="13.8">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ht="13.8">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ht="13.8">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ht="13.8">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ht="13.8">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ht="13.8">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ht="13.8">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ht="13.8">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spans="1:29" ht="13.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spans="1:29" ht="13.8">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spans="1:29" ht="13.8">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ht="13.8">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ht="13.8">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1:29" ht="13.8">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row r="254" spans="1:29" ht="13.8">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5" spans="1:29" ht="13.8">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row>
    <row r="256" spans="1:29" ht="13.8">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7" spans="1:29" ht="13.8">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row>
    <row r="258" spans="1:29" ht="13.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spans="1:29" ht="13.8">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row>
    <row r="260" spans="1:29" ht="13.8">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1" spans="1:29" ht="13.8">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row>
    <row r="262" spans="1:29" ht="13.8">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3" spans="1:29" ht="13.8">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row>
    <row r="264" spans="1:29" ht="13.8">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5" spans="1:29" ht="13.8">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row>
    <row r="266" spans="1:29" ht="13.8">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7" spans="1:29" ht="13.8">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row>
    <row r="268" spans="1:29" ht="13.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69" spans="1:29" ht="13.8">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row>
    <row r="270" spans="1:29" ht="13.8">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1" spans="1:29" ht="13.8">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row>
    <row r="272" spans="1:29" ht="13.8">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3" spans="1:29" ht="13.8">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row>
    <row r="274" spans="1:29" ht="13.8">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5" spans="1:29" ht="13.8">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row>
    <row r="276" spans="1:29" ht="13.8">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7" spans="1:29" ht="13.8">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row>
    <row r="278" spans="1:29" ht="13.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row>
    <row r="279" spans="1:29" ht="13.8">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row>
    <row r="280" spans="1:29" ht="13.8">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row>
    <row r="281" spans="1:29" ht="13.8">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row>
    <row r="282" spans="1:29" ht="13.8">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row>
    <row r="283" spans="1:29" ht="13.8">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row>
    <row r="284" spans="1:29" ht="13.8">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row>
    <row r="285" spans="1:29" ht="13.8">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row>
    <row r="286" spans="1:29" ht="13.8">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row>
    <row r="287" spans="1:29" ht="13.8">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row>
    <row r="288" spans="1:29" ht="13.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row>
    <row r="289" spans="1:29" ht="13.8">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row>
    <row r="290" spans="1:29" ht="13.8">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row>
    <row r="291" spans="1:29" ht="13.8">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row>
    <row r="292" spans="1:29" ht="13.8">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row>
    <row r="293" spans="1:29" ht="13.8">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row>
    <row r="294" spans="1:29" ht="13.8">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row>
    <row r="295" spans="1:29" ht="13.8">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row>
    <row r="296" spans="1:29" ht="13.8">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row>
    <row r="297" spans="1:29" ht="13.8">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row>
    <row r="298" spans="1:29" ht="13.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row>
    <row r="299" spans="1:29" ht="13.8">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row>
    <row r="300" spans="1:29" ht="13.8">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row>
    <row r="301" spans="1:29" ht="13.8">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row>
  </sheetData>
  <mergeCells count="3">
    <mergeCell ref="A1:D1"/>
    <mergeCell ref="A2:D2"/>
    <mergeCell ref="A3:D3"/>
  </mergeCells>
  <phoneticPr fontId="7" type="noConversion"/>
  <printOptions horizontalCentered="1" verticalCentered="1"/>
  <pageMargins left="0.75" right="0.5" top="0.36" bottom="0.45" header="0.34" footer="0.31"/>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4"/>
  <sheetViews>
    <sheetView view="pageBreakPreview" topLeftCell="A31" zoomScale="80" zoomScaleSheetLayoutView="80" workbookViewId="0">
      <selection activeCell="L49" sqref="L49"/>
    </sheetView>
  </sheetViews>
  <sheetFormatPr defaultColWidth="9.109375" defaultRowHeight="13.2"/>
  <cols>
    <col min="1" max="1" width="5.109375" style="83" customWidth="1"/>
    <col min="2" max="2" width="12.88671875" style="83" customWidth="1"/>
    <col min="3" max="3" width="20.109375" style="83" customWidth="1"/>
    <col min="4" max="4" width="19.33203125" style="83" customWidth="1"/>
    <col min="5" max="5" width="21.88671875" style="83" customWidth="1"/>
    <col min="6" max="6" width="15.33203125" style="83" customWidth="1"/>
    <col min="7" max="7" width="39.21875" style="83" customWidth="1"/>
    <col min="8" max="8" width="9.109375" style="83"/>
    <col min="9" max="9" width="11.109375" style="83" bestFit="1" customWidth="1"/>
    <col min="10" max="11" width="9.109375" style="83"/>
    <col min="12" max="12" width="15" style="83" customWidth="1"/>
    <col min="13" max="15" width="9.109375" style="83"/>
    <col min="16" max="16" width="19.77734375" style="83" customWidth="1"/>
    <col min="17" max="16384" width="9.109375" style="83"/>
  </cols>
  <sheetData>
    <row r="1" spans="1:32" ht="68.25" customHeight="1">
      <c r="A1" s="373" t="s">
        <v>298</v>
      </c>
      <c r="B1" s="373"/>
      <c r="C1" s="373"/>
      <c r="D1" s="373"/>
      <c r="E1" s="373"/>
      <c r="F1" s="373"/>
      <c r="G1" s="373"/>
      <c r="H1" s="1"/>
      <c r="I1" s="1"/>
      <c r="J1" s="1"/>
      <c r="K1" s="1"/>
      <c r="L1" s="1"/>
      <c r="M1" s="1"/>
      <c r="N1" s="1"/>
      <c r="O1" s="1"/>
      <c r="P1" s="1"/>
      <c r="Q1" s="1"/>
      <c r="R1" s="1"/>
      <c r="S1" s="1"/>
      <c r="T1" s="1"/>
      <c r="U1" s="1"/>
      <c r="V1" s="1"/>
      <c r="W1" s="1"/>
      <c r="X1" s="1"/>
      <c r="Y1" s="1"/>
      <c r="Z1" s="1"/>
      <c r="AA1" s="1"/>
      <c r="AB1" s="1"/>
      <c r="AC1" s="1"/>
      <c r="AD1" s="1"/>
      <c r="AE1" s="1"/>
      <c r="AF1" s="1"/>
    </row>
    <row r="2" spans="1:32" ht="24.75" customHeight="1">
      <c r="A2" s="362" t="s">
        <v>1515</v>
      </c>
      <c r="B2" s="362"/>
      <c r="C2" s="362"/>
      <c r="D2" s="362"/>
      <c r="E2" s="362"/>
      <c r="F2" s="362"/>
      <c r="G2" s="362"/>
      <c r="H2" s="1"/>
      <c r="I2" s="1"/>
      <c r="J2" s="1"/>
      <c r="K2" s="1"/>
      <c r="L2" s="1"/>
      <c r="M2" s="1"/>
      <c r="N2" s="1"/>
      <c r="O2" s="1"/>
      <c r="P2" s="1"/>
      <c r="Q2" s="1"/>
      <c r="R2" s="1"/>
      <c r="S2" s="1"/>
      <c r="T2" s="1"/>
      <c r="U2" s="1"/>
      <c r="V2" s="1"/>
      <c r="W2" s="1"/>
      <c r="X2" s="1"/>
      <c r="Y2" s="1"/>
      <c r="Z2" s="1"/>
      <c r="AA2" s="1"/>
      <c r="AB2" s="1"/>
      <c r="AC2" s="1"/>
      <c r="AD2" s="1"/>
      <c r="AE2" s="1"/>
      <c r="AF2" s="1"/>
    </row>
    <row r="3" spans="1:32" ht="26.25" customHeight="1">
      <c r="A3" s="374" t="s">
        <v>41</v>
      </c>
      <c r="B3" s="374"/>
      <c r="C3" s="374"/>
      <c r="D3" s="374"/>
      <c r="E3" s="374"/>
      <c r="F3" s="374"/>
      <c r="G3" s="374"/>
      <c r="H3" s="1"/>
      <c r="I3" s="1"/>
      <c r="J3" s="1"/>
      <c r="K3" s="1"/>
      <c r="L3" s="1"/>
      <c r="M3" s="1"/>
      <c r="N3" s="1"/>
      <c r="O3" s="1"/>
      <c r="P3" s="1"/>
      <c r="Q3" s="1"/>
      <c r="R3" s="1"/>
      <c r="S3" s="1"/>
      <c r="T3" s="1"/>
      <c r="U3" s="1"/>
      <c r="V3" s="1"/>
      <c r="W3" s="1"/>
      <c r="X3" s="1"/>
      <c r="Y3" s="1"/>
      <c r="Z3" s="1"/>
      <c r="AA3" s="1"/>
      <c r="AB3" s="1"/>
      <c r="AC3" s="1"/>
      <c r="AD3" s="1"/>
      <c r="AE3" s="1"/>
      <c r="AF3" s="1"/>
    </row>
    <row r="4" spans="1:32" ht="62.4">
      <c r="A4" s="124" t="s">
        <v>2</v>
      </c>
      <c r="B4" s="123" t="s">
        <v>39</v>
      </c>
      <c r="C4" s="123" t="s">
        <v>187</v>
      </c>
      <c r="D4" s="123" t="s">
        <v>40</v>
      </c>
      <c r="E4" s="123" t="s">
        <v>101</v>
      </c>
      <c r="F4" s="123" t="s">
        <v>228</v>
      </c>
      <c r="G4" s="125" t="s">
        <v>188</v>
      </c>
      <c r="H4" s="1"/>
      <c r="I4" s="1"/>
      <c r="J4" s="1"/>
      <c r="K4" s="1"/>
      <c r="L4" s="1"/>
      <c r="M4" s="1"/>
      <c r="N4" s="1"/>
      <c r="O4" s="1"/>
      <c r="P4" s="1"/>
      <c r="Q4" s="1"/>
      <c r="R4" s="1"/>
      <c r="S4" s="1"/>
      <c r="T4" s="1"/>
      <c r="U4" s="1"/>
      <c r="V4" s="1"/>
      <c r="W4" s="1"/>
      <c r="X4" s="1"/>
      <c r="Y4" s="1"/>
      <c r="Z4" s="1"/>
      <c r="AA4" s="1"/>
      <c r="AB4" s="1"/>
      <c r="AC4" s="1"/>
      <c r="AD4" s="1"/>
      <c r="AE4" s="1"/>
      <c r="AF4" s="1"/>
    </row>
    <row r="5" spans="1:32" ht="17.399999999999999">
      <c r="A5" s="370">
        <v>1</v>
      </c>
      <c r="B5" s="367" t="s">
        <v>1516</v>
      </c>
      <c r="C5" s="254" t="s">
        <v>1517</v>
      </c>
      <c r="D5" s="255">
        <v>2</v>
      </c>
      <c r="E5" s="255">
        <v>1</v>
      </c>
      <c r="F5" s="255">
        <v>1</v>
      </c>
      <c r="G5" s="253" t="s">
        <v>306</v>
      </c>
      <c r="H5" s="1"/>
      <c r="I5" s="1"/>
      <c r="J5" s="1"/>
      <c r="K5" s="1"/>
      <c r="L5" s="1"/>
      <c r="M5" s="1"/>
      <c r="N5" s="1"/>
      <c r="O5" s="1"/>
      <c r="P5" s="1"/>
      <c r="Q5" s="1"/>
      <c r="R5" s="1"/>
      <c r="S5" s="1"/>
      <c r="T5" s="1"/>
      <c r="U5" s="1"/>
    </row>
    <row r="6" spans="1:32" ht="17.399999999999999">
      <c r="A6" s="372"/>
      <c r="B6" s="369"/>
      <c r="C6" s="254" t="s">
        <v>1517</v>
      </c>
      <c r="D6" s="255">
        <v>1</v>
      </c>
      <c r="E6" s="255">
        <v>0</v>
      </c>
      <c r="F6" s="255">
        <v>1</v>
      </c>
      <c r="G6" s="253" t="s">
        <v>306</v>
      </c>
      <c r="H6" s="1"/>
      <c r="I6" s="1"/>
      <c r="J6" s="1"/>
      <c r="K6" s="1"/>
      <c r="L6" s="1"/>
      <c r="M6" s="1"/>
      <c r="N6" s="1"/>
    </row>
    <row r="7" spans="1:32" ht="17.399999999999999">
      <c r="A7" s="370">
        <v>2</v>
      </c>
      <c r="B7" s="367" t="s">
        <v>1518</v>
      </c>
      <c r="C7" s="254" t="s">
        <v>459</v>
      </c>
      <c r="D7" s="255">
        <v>1</v>
      </c>
      <c r="E7" s="255">
        <v>1</v>
      </c>
      <c r="F7" s="255">
        <v>0</v>
      </c>
      <c r="G7" s="253" t="s">
        <v>306</v>
      </c>
      <c r="H7" s="1"/>
      <c r="I7" s="1"/>
      <c r="J7" s="1"/>
      <c r="K7" s="1"/>
      <c r="L7" s="1"/>
      <c r="M7" s="1"/>
      <c r="N7" s="1"/>
    </row>
    <row r="8" spans="1:32" ht="17.399999999999999">
      <c r="A8" s="371"/>
      <c r="B8" s="368"/>
      <c r="C8" s="254" t="s">
        <v>1519</v>
      </c>
      <c r="D8" s="255">
        <v>4</v>
      </c>
      <c r="E8" s="255">
        <v>4</v>
      </c>
      <c r="F8" s="255">
        <v>0</v>
      </c>
      <c r="G8" s="253" t="s">
        <v>306</v>
      </c>
      <c r="H8" s="1"/>
      <c r="I8" s="1"/>
      <c r="J8" s="1"/>
      <c r="K8" s="1"/>
      <c r="L8" s="1"/>
      <c r="M8" s="1"/>
      <c r="N8" s="1"/>
    </row>
    <row r="9" spans="1:32" ht="17.399999999999999">
      <c r="A9" s="371"/>
      <c r="B9" s="368"/>
      <c r="C9" s="254" t="s">
        <v>533</v>
      </c>
      <c r="D9" s="255">
        <v>1</v>
      </c>
      <c r="E9" s="255">
        <v>0</v>
      </c>
      <c r="F9" s="255">
        <v>1</v>
      </c>
      <c r="G9" s="253" t="s">
        <v>305</v>
      </c>
      <c r="H9" s="1"/>
      <c r="I9" s="1"/>
      <c r="J9" s="1"/>
      <c r="K9" s="1"/>
      <c r="L9" s="1"/>
      <c r="M9" s="1"/>
      <c r="N9" s="1"/>
    </row>
    <row r="10" spans="1:32" ht="17.399999999999999">
      <c r="A10" s="372"/>
      <c r="B10" s="369"/>
      <c r="C10" s="254" t="s">
        <v>477</v>
      </c>
      <c r="D10" s="255">
        <v>7</v>
      </c>
      <c r="E10" s="255">
        <v>1</v>
      </c>
      <c r="F10" s="255">
        <v>6</v>
      </c>
      <c r="G10" s="253" t="s">
        <v>306</v>
      </c>
      <c r="H10" s="1"/>
      <c r="I10" s="1"/>
      <c r="J10" s="1"/>
      <c r="K10" s="1"/>
      <c r="L10" s="1"/>
      <c r="M10" s="1"/>
      <c r="N10" s="1"/>
    </row>
    <row r="11" spans="1:32" s="116" customFormat="1" ht="17.399999999999999">
      <c r="A11" s="370">
        <v>3</v>
      </c>
      <c r="B11" s="367" t="s">
        <v>1520</v>
      </c>
      <c r="C11" s="257" t="s">
        <v>1521</v>
      </c>
      <c r="D11" s="258">
        <v>2</v>
      </c>
      <c r="E11" s="258">
        <v>0</v>
      </c>
      <c r="F11" s="258">
        <v>2</v>
      </c>
      <c r="G11" s="256" t="s">
        <v>306</v>
      </c>
      <c r="H11" s="115"/>
      <c r="I11" s="115"/>
      <c r="J11" s="115"/>
      <c r="K11" s="115"/>
      <c r="L11" s="115"/>
      <c r="M11" s="115"/>
      <c r="N11" s="115"/>
      <c r="O11" s="115"/>
      <c r="P11" s="115"/>
      <c r="Q11" s="115"/>
      <c r="R11" s="115"/>
      <c r="S11" s="115"/>
      <c r="T11" s="115"/>
    </row>
    <row r="12" spans="1:32" s="116" customFormat="1" ht="17.399999999999999">
      <c r="A12" s="371"/>
      <c r="B12" s="368"/>
      <c r="C12" s="257" t="s">
        <v>1522</v>
      </c>
      <c r="D12" s="258">
        <v>2</v>
      </c>
      <c r="E12" s="258">
        <v>1</v>
      </c>
      <c r="F12" s="258">
        <v>1</v>
      </c>
      <c r="G12" s="256" t="s">
        <v>306</v>
      </c>
      <c r="H12" s="115"/>
      <c r="I12" s="115"/>
      <c r="J12" s="115"/>
      <c r="K12" s="115"/>
      <c r="L12" s="115"/>
      <c r="M12" s="115"/>
      <c r="N12" s="115"/>
      <c r="O12" s="115"/>
      <c r="P12" s="115"/>
      <c r="Q12" s="115"/>
      <c r="R12" s="115"/>
      <c r="S12" s="115"/>
      <c r="T12" s="115"/>
    </row>
    <row r="13" spans="1:32" customFormat="1" ht="17.399999999999999">
      <c r="A13" s="371"/>
      <c r="B13" s="368"/>
      <c r="C13" s="254" t="s">
        <v>1523</v>
      </c>
      <c r="D13" s="255">
        <v>3</v>
      </c>
      <c r="E13" s="255">
        <v>0</v>
      </c>
      <c r="F13" s="255">
        <v>3</v>
      </c>
      <c r="G13" s="253" t="s">
        <v>306</v>
      </c>
      <c r="H13" s="1"/>
      <c r="I13" s="1"/>
      <c r="J13" s="1"/>
      <c r="K13" s="1"/>
      <c r="L13" s="1"/>
      <c r="M13" s="1"/>
      <c r="N13" s="1"/>
      <c r="O13" s="1"/>
      <c r="P13" s="1"/>
      <c r="Q13" s="1"/>
      <c r="R13" s="1"/>
    </row>
    <row r="14" spans="1:32" customFormat="1" ht="17.399999999999999">
      <c r="A14" s="371"/>
      <c r="B14" s="368"/>
      <c r="C14" s="254" t="s">
        <v>1524</v>
      </c>
      <c r="D14" s="255">
        <v>4</v>
      </c>
      <c r="E14" s="255">
        <v>1</v>
      </c>
      <c r="F14" s="255">
        <v>3</v>
      </c>
      <c r="G14" s="253" t="s">
        <v>305</v>
      </c>
      <c r="H14" s="1"/>
      <c r="I14" s="1"/>
      <c r="J14" s="1"/>
      <c r="K14" s="1"/>
      <c r="L14" s="1"/>
      <c r="M14" s="1"/>
      <c r="N14" s="1"/>
      <c r="O14" s="1"/>
      <c r="P14" s="1"/>
      <c r="Q14" s="1"/>
      <c r="R14" s="1"/>
    </row>
    <row r="15" spans="1:32" customFormat="1" ht="17.399999999999999">
      <c r="A15" s="372"/>
      <c r="B15" s="369"/>
      <c r="C15" s="254" t="s">
        <v>1525</v>
      </c>
      <c r="D15" s="255">
        <v>3</v>
      </c>
      <c r="E15" s="255">
        <v>3</v>
      </c>
      <c r="F15" s="255">
        <v>0</v>
      </c>
      <c r="G15" s="253" t="s">
        <v>306</v>
      </c>
      <c r="H15" s="1"/>
      <c r="I15" s="1"/>
      <c r="J15" s="1"/>
      <c r="K15" s="1"/>
      <c r="L15" s="1"/>
      <c r="M15" s="1"/>
      <c r="N15" s="1"/>
      <c r="O15" s="1"/>
      <c r="P15" s="1"/>
      <c r="Q15" s="1"/>
      <c r="R15" s="1"/>
    </row>
    <row r="16" spans="1:32" customFormat="1" ht="17.399999999999999" customHeight="1">
      <c r="A16" s="370">
        <v>4</v>
      </c>
      <c r="B16" s="375" t="s">
        <v>1526</v>
      </c>
      <c r="C16" s="254" t="s">
        <v>768</v>
      </c>
      <c r="D16" s="255">
        <v>4</v>
      </c>
      <c r="E16" s="255">
        <v>1</v>
      </c>
      <c r="F16" s="255">
        <v>3</v>
      </c>
      <c r="G16" s="253" t="s">
        <v>306</v>
      </c>
      <c r="H16" s="1"/>
      <c r="I16" s="1"/>
      <c r="J16" s="1"/>
      <c r="K16" s="1"/>
      <c r="L16" s="1"/>
      <c r="M16" s="1"/>
      <c r="N16" s="1"/>
      <c r="O16" s="1"/>
      <c r="P16" s="1"/>
      <c r="Q16" s="1"/>
      <c r="R16" s="1"/>
    </row>
    <row r="17" spans="1:26" customFormat="1" ht="17.399999999999999" customHeight="1">
      <c r="A17" s="371"/>
      <c r="B17" s="376"/>
      <c r="C17" s="254" t="s">
        <v>788</v>
      </c>
      <c r="D17" s="255">
        <v>3</v>
      </c>
      <c r="E17" s="255">
        <v>0</v>
      </c>
      <c r="F17" s="255">
        <v>3</v>
      </c>
      <c r="G17" s="253" t="s">
        <v>306</v>
      </c>
      <c r="H17" s="1"/>
      <c r="I17" s="1"/>
      <c r="J17" s="1"/>
      <c r="K17" s="1"/>
      <c r="L17" s="1"/>
      <c r="M17" s="1"/>
      <c r="N17" s="1"/>
      <c r="O17" s="1"/>
      <c r="P17" s="1"/>
      <c r="Q17" s="1"/>
      <c r="R17" s="1"/>
    </row>
    <row r="18" spans="1:26" customFormat="1" ht="17.399999999999999" customHeight="1">
      <c r="A18" s="372"/>
      <c r="B18" s="377"/>
      <c r="C18" s="254" t="s">
        <v>924</v>
      </c>
      <c r="D18" s="255">
        <v>3</v>
      </c>
      <c r="E18" s="255">
        <v>0</v>
      </c>
      <c r="F18" s="255">
        <v>3</v>
      </c>
      <c r="G18" s="253" t="s">
        <v>305</v>
      </c>
      <c r="H18" s="1"/>
      <c r="I18" s="1"/>
      <c r="J18" s="1"/>
      <c r="K18" s="1"/>
      <c r="L18" s="1"/>
      <c r="M18" s="1"/>
      <c r="N18" s="1"/>
      <c r="O18" s="1"/>
      <c r="P18" s="1"/>
      <c r="Q18" s="1"/>
      <c r="R18" s="1"/>
    </row>
    <row r="19" spans="1:26" s="116" customFormat="1" ht="17.399999999999999" customHeight="1">
      <c r="A19" s="367">
        <v>5</v>
      </c>
      <c r="B19" s="375" t="s">
        <v>1527</v>
      </c>
      <c r="C19" s="256" t="s">
        <v>1024</v>
      </c>
      <c r="D19" s="258">
        <v>2</v>
      </c>
      <c r="E19" s="258">
        <v>1</v>
      </c>
      <c r="F19" s="258">
        <v>1</v>
      </c>
      <c r="G19" s="256" t="s">
        <v>306</v>
      </c>
      <c r="H19" s="115"/>
      <c r="I19" s="115"/>
      <c r="J19" s="115"/>
      <c r="K19" s="115"/>
      <c r="L19" s="115"/>
      <c r="M19" s="115"/>
      <c r="N19" s="115"/>
      <c r="O19" s="115"/>
      <c r="P19" s="115"/>
      <c r="Q19" s="115"/>
      <c r="R19" s="115"/>
      <c r="S19" s="115"/>
    </row>
    <row r="20" spans="1:26" s="116" customFormat="1" ht="17.399999999999999" customHeight="1">
      <c r="A20" s="369"/>
      <c r="B20" s="377"/>
      <c r="C20" s="256" t="s">
        <v>1013</v>
      </c>
      <c r="D20" s="258">
        <v>5</v>
      </c>
      <c r="E20" s="258">
        <v>2</v>
      </c>
      <c r="F20" s="258">
        <v>3</v>
      </c>
      <c r="G20" s="256" t="s">
        <v>306</v>
      </c>
      <c r="H20" s="115"/>
      <c r="I20" s="115"/>
      <c r="J20" s="115"/>
      <c r="K20" s="115"/>
      <c r="L20" s="115"/>
      <c r="M20" s="115"/>
      <c r="N20" s="115"/>
      <c r="O20" s="115"/>
      <c r="P20" s="115"/>
      <c r="Q20" s="115"/>
      <c r="R20" s="115"/>
      <c r="S20" s="115"/>
    </row>
    <row r="21" spans="1:26" s="116" customFormat="1" ht="17.399999999999999" customHeight="1">
      <c r="A21" s="367">
        <v>6</v>
      </c>
      <c r="B21" s="375" t="s">
        <v>1528</v>
      </c>
      <c r="C21" s="256" t="s">
        <v>1151</v>
      </c>
      <c r="D21" s="258">
        <v>4</v>
      </c>
      <c r="E21" s="258">
        <v>2</v>
      </c>
      <c r="F21" s="258">
        <v>2</v>
      </c>
      <c r="G21" s="256" t="s">
        <v>306</v>
      </c>
      <c r="H21" s="115"/>
      <c r="I21" s="115"/>
      <c r="J21" s="115"/>
      <c r="K21" s="115"/>
      <c r="L21" s="115"/>
      <c r="M21" s="115"/>
      <c r="N21" s="115"/>
      <c r="O21" s="115"/>
      <c r="P21" s="115"/>
      <c r="Q21" s="115"/>
      <c r="R21" s="115"/>
      <c r="S21" s="115"/>
    </row>
    <row r="22" spans="1:26" s="116" customFormat="1" ht="17.399999999999999" customHeight="1">
      <c r="A22" s="368"/>
      <c r="B22" s="376"/>
      <c r="C22" s="256" t="s">
        <v>1529</v>
      </c>
      <c r="D22" s="258">
        <v>5</v>
      </c>
      <c r="E22" s="258">
        <v>2</v>
      </c>
      <c r="F22" s="258">
        <v>3</v>
      </c>
      <c r="G22" s="256" t="s">
        <v>306</v>
      </c>
      <c r="H22" s="115"/>
      <c r="I22" s="115"/>
      <c r="J22" s="115"/>
      <c r="K22" s="115"/>
      <c r="L22" s="115"/>
      <c r="M22" s="115"/>
      <c r="N22" s="115"/>
      <c r="O22" s="115"/>
      <c r="P22" s="115"/>
      <c r="Q22" s="115"/>
      <c r="R22" s="115"/>
      <c r="S22" s="115"/>
    </row>
    <row r="23" spans="1:26" s="116" customFormat="1" ht="17.399999999999999" customHeight="1">
      <c r="A23" s="368"/>
      <c r="B23" s="376"/>
      <c r="C23" s="256" t="s">
        <v>1530</v>
      </c>
      <c r="D23" s="258">
        <v>2</v>
      </c>
      <c r="E23" s="258">
        <v>0</v>
      </c>
      <c r="F23" s="258">
        <v>2</v>
      </c>
      <c r="G23" s="256" t="s">
        <v>305</v>
      </c>
      <c r="H23" s="115"/>
      <c r="I23" s="115"/>
      <c r="J23" s="115"/>
      <c r="K23" s="115"/>
      <c r="L23" s="115"/>
      <c r="M23" s="115"/>
      <c r="N23" s="115"/>
      <c r="O23" s="115"/>
      <c r="P23" s="115"/>
      <c r="Q23" s="115"/>
      <c r="R23" s="115"/>
      <c r="S23" s="115"/>
    </row>
    <row r="24" spans="1:26" ht="17.399999999999999" customHeight="1">
      <c r="A24" s="368"/>
      <c r="B24" s="376"/>
      <c r="C24" s="253" t="s">
        <v>1531</v>
      </c>
      <c r="D24" s="255">
        <v>3</v>
      </c>
      <c r="E24" s="255">
        <v>0</v>
      </c>
      <c r="F24" s="255">
        <v>3</v>
      </c>
      <c r="G24" s="253" t="s">
        <v>306</v>
      </c>
      <c r="H24" s="1"/>
      <c r="I24" s="1"/>
      <c r="J24" s="1"/>
      <c r="K24" s="1"/>
      <c r="L24" s="1"/>
      <c r="M24" s="1"/>
      <c r="N24" s="1"/>
    </row>
    <row r="25" spans="1:26" s="152" customFormat="1" ht="18" customHeight="1">
      <c r="A25" s="369"/>
      <c r="B25" s="377"/>
      <c r="C25" s="253" t="s">
        <v>1532</v>
      </c>
      <c r="D25" s="255">
        <v>1</v>
      </c>
      <c r="E25" s="255">
        <v>1</v>
      </c>
      <c r="F25" s="255">
        <v>0</v>
      </c>
      <c r="G25" s="253" t="s">
        <v>306</v>
      </c>
      <c r="H25" s="6"/>
      <c r="I25" s="6"/>
      <c r="J25" s="6"/>
      <c r="K25" s="6"/>
      <c r="L25" s="6"/>
      <c r="M25" s="6"/>
      <c r="N25" s="6"/>
    </row>
    <row r="26" spans="1:26" ht="17.399999999999999">
      <c r="A26" s="367">
        <v>7</v>
      </c>
      <c r="B26" s="375" t="s">
        <v>1533</v>
      </c>
      <c r="C26" s="253" t="s">
        <v>1534</v>
      </c>
      <c r="D26" s="255">
        <v>3</v>
      </c>
      <c r="E26" s="255">
        <v>3</v>
      </c>
      <c r="F26" s="255">
        <v>0</v>
      </c>
      <c r="G26" s="253" t="s">
        <v>306</v>
      </c>
      <c r="H26" s="1"/>
      <c r="I26" s="1"/>
      <c r="J26" s="1"/>
      <c r="K26" s="1"/>
      <c r="L26" s="1"/>
      <c r="M26" s="1"/>
      <c r="N26" s="1"/>
      <c r="O26" s="1"/>
      <c r="P26" s="1"/>
      <c r="Q26" s="1"/>
      <c r="R26" s="1"/>
      <c r="S26" s="1"/>
    </row>
    <row r="27" spans="1:26" ht="17.399999999999999">
      <c r="A27" s="369"/>
      <c r="B27" s="377"/>
      <c r="C27" s="253" t="s">
        <v>1535</v>
      </c>
      <c r="D27" s="255">
        <v>5</v>
      </c>
      <c r="E27" s="255">
        <v>3</v>
      </c>
      <c r="F27" s="255">
        <v>2</v>
      </c>
      <c r="G27" s="253" t="s">
        <v>306</v>
      </c>
      <c r="H27" s="1"/>
      <c r="I27" s="1"/>
      <c r="J27" s="1"/>
      <c r="K27" s="1"/>
      <c r="L27" s="1"/>
      <c r="M27" s="1"/>
      <c r="N27" s="1"/>
      <c r="O27" s="1"/>
      <c r="P27" s="1"/>
      <c r="Q27" s="1"/>
      <c r="R27" s="1"/>
      <c r="S27" s="1"/>
    </row>
    <row r="28" spans="1:26" ht="17.399999999999999">
      <c r="A28" s="367">
        <v>8</v>
      </c>
      <c r="B28" s="375" t="s">
        <v>1536</v>
      </c>
      <c r="C28" s="253" t="s">
        <v>1277</v>
      </c>
      <c r="D28" s="255">
        <v>7</v>
      </c>
      <c r="E28" s="255">
        <v>0</v>
      </c>
      <c r="F28" s="255">
        <v>7</v>
      </c>
      <c r="G28" s="253" t="s">
        <v>305</v>
      </c>
      <c r="H28" s="1"/>
      <c r="I28" s="1"/>
      <c r="J28" s="1"/>
      <c r="K28" s="1"/>
      <c r="L28" s="1"/>
      <c r="M28" s="1"/>
      <c r="N28" s="1"/>
      <c r="O28" s="1"/>
      <c r="P28" s="1"/>
      <c r="Q28" s="1"/>
      <c r="R28" s="1"/>
      <c r="S28" s="1"/>
    </row>
    <row r="29" spans="1:26" ht="17.399999999999999">
      <c r="A29" s="368"/>
      <c r="B29" s="376"/>
      <c r="C29" s="253" t="s">
        <v>1537</v>
      </c>
      <c r="D29" s="255">
        <v>3</v>
      </c>
      <c r="E29" s="255">
        <v>1</v>
      </c>
      <c r="F29" s="255">
        <v>2</v>
      </c>
      <c r="G29" s="253" t="s">
        <v>306</v>
      </c>
      <c r="H29" s="1"/>
      <c r="I29" s="1"/>
      <c r="J29" s="1"/>
      <c r="K29" s="1"/>
      <c r="L29" s="1"/>
      <c r="M29" s="1"/>
      <c r="N29" s="1"/>
      <c r="O29" s="1"/>
      <c r="P29" s="1"/>
      <c r="Q29" s="1"/>
      <c r="R29" s="1"/>
      <c r="S29" s="1"/>
    </row>
    <row r="30" spans="1:26" ht="17.399999999999999">
      <c r="A30" s="368"/>
      <c r="B30" s="376"/>
      <c r="C30" s="253" t="s">
        <v>1538</v>
      </c>
      <c r="D30" s="255">
        <v>1</v>
      </c>
      <c r="E30" s="255">
        <v>1</v>
      </c>
      <c r="F30" s="255">
        <v>0</v>
      </c>
      <c r="G30" s="253" t="s">
        <v>306</v>
      </c>
      <c r="H30" s="1"/>
      <c r="I30" s="1"/>
      <c r="J30" s="1"/>
      <c r="K30" s="1"/>
      <c r="L30" s="1"/>
      <c r="M30" s="1"/>
      <c r="N30" s="1"/>
      <c r="O30" s="1"/>
      <c r="P30" s="1"/>
      <c r="Q30" s="1"/>
      <c r="R30" s="1"/>
      <c r="S30" s="1"/>
    </row>
    <row r="31" spans="1:26" ht="17.399999999999999">
      <c r="A31" s="368"/>
      <c r="B31" s="376"/>
      <c r="C31" s="253" t="s">
        <v>1539</v>
      </c>
      <c r="D31" s="255">
        <v>1</v>
      </c>
      <c r="E31" s="255">
        <v>0</v>
      </c>
      <c r="F31" s="255">
        <v>1</v>
      </c>
      <c r="G31" s="253" t="s">
        <v>306</v>
      </c>
      <c r="H31" s="1"/>
      <c r="I31" s="1"/>
      <c r="J31" s="1"/>
      <c r="K31" s="1"/>
      <c r="L31" s="1"/>
      <c r="M31" s="1"/>
      <c r="N31" s="1"/>
      <c r="O31" s="1"/>
      <c r="P31" s="1"/>
      <c r="Q31" s="1"/>
      <c r="R31" s="1"/>
      <c r="S31" s="1"/>
    </row>
    <row r="32" spans="1:26" ht="17.399999999999999">
      <c r="A32" s="369"/>
      <c r="B32" s="377"/>
      <c r="C32" s="253" t="s">
        <v>1250</v>
      </c>
      <c r="D32" s="255">
        <v>2</v>
      </c>
      <c r="E32" s="255">
        <v>1</v>
      </c>
      <c r="F32" s="255">
        <v>1</v>
      </c>
      <c r="G32" s="253" t="s">
        <v>306</v>
      </c>
      <c r="H32" s="6"/>
      <c r="I32" s="1"/>
      <c r="J32" s="1"/>
      <c r="K32" s="1"/>
      <c r="L32" s="1"/>
      <c r="M32" s="1"/>
      <c r="N32" s="1"/>
      <c r="O32" s="1"/>
      <c r="P32" s="1"/>
      <c r="Q32" s="1"/>
      <c r="R32" s="1"/>
      <c r="S32" s="1"/>
      <c r="T32" s="1"/>
      <c r="U32" s="1"/>
      <c r="V32" s="1"/>
      <c r="W32" s="1"/>
      <c r="X32" s="1"/>
      <c r="Y32" s="1"/>
      <c r="Z32" s="1"/>
    </row>
    <row r="33" spans="1:32" ht="17.399999999999999">
      <c r="A33" s="367">
        <v>9</v>
      </c>
      <c r="B33" s="367" t="s">
        <v>1540</v>
      </c>
      <c r="C33" s="253" t="s">
        <v>1541</v>
      </c>
      <c r="D33" s="255">
        <v>1</v>
      </c>
      <c r="E33" s="255">
        <v>1</v>
      </c>
      <c r="F33" s="255">
        <v>0</v>
      </c>
      <c r="G33" s="253" t="s">
        <v>306</v>
      </c>
      <c r="H33" s="6"/>
      <c r="I33" s="1"/>
      <c r="J33" s="1"/>
      <c r="K33" s="1"/>
      <c r="L33" s="1"/>
      <c r="M33" s="1"/>
      <c r="N33" s="1"/>
      <c r="O33" s="1"/>
      <c r="P33" s="1"/>
      <c r="Q33" s="1"/>
      <c r="R33" s="1"/>
      <c r="S33" s="1"/>
      <c r="T33" s="1"/>
      <c r="U33" s="1"/>
      <c r="V33" s="1"/>
      <c r="W33" s="1"/>
      <c r="X33" s="1"/>
      <c r="Y33" s="1"/>
      <c r="Z33" s="1"/>
    </row>
    <row r="34" spans="1:32" ht="17.399999999999999">
      <c r="A34" s="368"/>
      <c r="B34" s="368"/>
      <c r="C34" s="253" t="s">
        <v>1542</v>
      </c>
      <c r="D34" s="255">
        <v>5</v>
      </c>
      <c r="E34" s="255">
        <v>3</v>
      </c>
      <c r="F34" s="255">
        <v>2</v>
      </c>
      <c r="G34" s="253" t="s">
        <v>305</v>
      </c>
      <c r="H34" s="6"/>
      <c r="I34" s="1"/>
      <c r="J34" s="1"/>
      <c r="K34" s="1"/>
      <c r="L34" s="1"/>
      <c r="M34" s="1"/>
      <c r="N34" s="1"/>
      <c r="O34" s="1"/>
      <c r="P34" s="1"/>
      <c r="Q34" s="1"/>
      <c r="R34" s="1"/>
      <c r="S34" s="1"/>
      <c r="T34" s="1"/>
      <c r="U34" s="1"/>
      <c r="V34" s="1"/>
      <c r="W34" s="1"/>
      <c r="X34" s="1"/>
      <c r="Y34" s="1"/>
      <c r="Z34" s="1"/>
    </row>
    <row r="35" spans="1:32" ht="17.399999999999999">
      <c r="A35" s="368"/>
      <c r="B35" s="368"/>
      <c r="C35" s="253" t="s">
        <v>1543</v>
      </c>
      <c r="D35" s="255">
        <v>1</v>
      </c>
      <c r="E35" s="255">
        <v>1</v>
      </c>
      <c r="F35" s="255">
        <v>0</v>
      </c>
      <c r="G35" s="253" t="s">
        <v>306</v>
      </c>
      <c r="H35" s="6"/>
      <c r="I35" s="1"/>
      <c r="J35" s="1"/>
      <c r="K35" s="1"/>
      <c r="L35" s="1"/>
      <c r="M35" s="1"/>
      <c r="N35" s="1"/>
      <c r="O35" s="1"/>
      <c r="P35" s="1"/>
      <c r="Q35" s="1"/>
      <c r="R35" s="1"/>
      <c r="S35" s="1"/>
      <c r="T35" s="1"/>
      <c r="U35" s="1"/>
      <c r="V35" s="1"/>
      <c r="W35" s="1"/>
      <c r="X35" s="1"/>
      <c r="Y35" s="1"/>
      <c r="Z35" s="1"/>
    </row>
    <row r="36" spans="1:32" ht="17.399999999999999">
      <c r="A36" s="369"/>
      <c r="B36" s="369"/>
      <c r="C36" s="253" t="s">
        <v>1544</v>
      </c>
      <c r="D36" s="255">
        <v>4</v>
      </c>
      <c r="E36" s="255">
        <v>2</v>
      </c>
      <c r="F36" s="255">
        <v>2</v>
      </c>
      <c r="G36" s="253" t="s">
        <v>305</v>
      </c>
      <c r="H36" s="6"/>
      <c r="I36" s="1"/>
      <c r="J36" s="1"/>
      <c r="K36" s="1"/>
      <c r="L36" s="1"/>
      <c r="M36" s="1"/>
      <c r="N36" s="1"/>
      <c r="O36" s="1"/>
      <c r="P36" s="1"/>
      <c r="Q36" s="1"/>
      <c r="R36" s="1"/>
      <c r="S36" s="1"/>
      <c r="T36" s="1"/>
      <c r="U36" s="1"/>
      <c r="V36" s="1"/>
      <c r="W36" s="1"/>
      <c r="X36" s="1"/>
      <c r="Y36" s="1"/>
      <c r="Z36" s="1"/>
    </row>
    <row r="37" spans="1:32" ht="17.399999999999999">
      <c r="A37" s="367">
        <v>10</v>
      </c>
      <c r="B37" s="367" t="s">
        <v>1545</v>
      </c>
      <c r="C37" s="253" t="s">
        <v>1546</v>
      </c>
      <c r="D37" s="255">
        <v>2</v>
      </c>
      <c r="E37" s="255">
        <v>0</v>
      </c>
      <c r="F37" s="255">
        <v>2</v>
      </c>
      <c r="G37" s="253" t="s">
        <v>306</v>
      </c>
      <c r="H37" s="1"/>
      <c r="I37" s="1"/>
      <c r="J37" s="1"/>
      <c r="K37" s="1"/>
      <c r="L37" s="1"/>
      <c r="M37" s="1"/>
      <c r="N37" s="1"/>
      <c r="O37" s="1"/>
      <c r="P37" s="1"/>
      <c r="Q37" s="1"/>
      <c r="R37" s="1"/>
      <c r="S37" s="1"/>
      <c r="T37" s="1"/>
      <c r="U37" s="1"/>
      <c r="V37" s="1"/>
      <c r="W37" s="1"/>
      <c r="X37" s="1"/>
      <c r="Y37" s="1"/>
      <c r="Z37" s="1"/>
    </row>
    <row r="38" spans="1:32" ht="17.399999999999999">
      <c r="A38" s="368"/>
      <c r="B38" s="368"/>
      <c r="C38" s="253" t="s">
        <v>1547</v>
      </c>
      <c r="D38" s="255">
        <v>3</v>
      </c>
      <c r="E38" s="255">
        <v>1</v>
      </c>
      <c r="F38" s="255">
        <v>2</v>
      </c>
      <c r="G38" s="253" t="s">
        <v>305</v>
      </c>
      <c r="H38" s="1"/>
      <c r="I38" s="1"/>
      <c r="J38" s="1"/>
      <c r="K38" s="1"/>
      <c r="L38" s="1"/>
      <c r="M38" s="1"/>
      <c r="N38" s="1"/>
      <c r="O38" s="1"/>
      <c r="P38" s="1"/>
      <c r="Q38" s="1"/>
      <c r="R38" s="1"/>
      <c r="S38" s="1"/>
      <c r="T38" s="1"/>
      <c r="U38" s="1"/>
      <c r="V38" s="1"/>
      <c r="W38" s="1"/>
      <c r="X38" s="1"/>
      <c r="Y38" s="1"/>
      <c r="Z38" s="1"/>
    </row>
    <row r="39" spans="1:32" ht="17.399999999999999">
      <c r="A39" s="369"/>
      <c r="B39" s="369"/>
      <c r="C39" s="253" t="s">
        <v>1548</v>
      </c>
      <c r="D39" s="255">
        <v>4</v>
      </c>
      <c r="E39" s="255">
        <v>3</v>
      </c>
      <c r="F39" s="255">
        <v>1</v>
      </c>
      <c r="G39" s="253" t="s">
        <v>306</v>
      </c>
      <c r="H39" s="1"/>
      <c r="I39" s="1"/>
      <c r="J39" s="1"/>
      <c r="K39" s="1"/>
      <c r="L39" s="1"/>
      <c r="M39" s="1"/>
      <c r="N39" s="1"/>
      <c r="O39" s="1"/>
      <c r="P39" s="1"/>
      <c r="Q39" s="1"/>
      <c r="R39" s="1"/>
      <c r="S39" s="1"/>
      <c r="T39" s="1"/>
      <c r="U39" s="1"/>
      <c r="V39" s="1"/>
      <c r="W39" s="1"/>
      <c r="X39" s="1"/>
      <c r="Y39" s="1"/>
      <c r="Z39" s="1"/>
    </row>
    <row r="40" spans="1:32" ht="17.399999999999999">
      <c r="A40" s="367">
        <v>11</v>
      </c>
      <c r="B40" s="367" t="s">
        <v>1549</v>
      </c>
      <c r="C40" s="253" t="s">
        <v>1550</v>
      </c>
      <c r="D40" s="255">
        <v>2</v>
      </c>
      <c r="E40" s="255">
        <v>1</v>
      </c>
      <c r="F40" s="255">
        <v>1</v>
      </c>
      <c r="G40" s="253" t="s">
        <v>306</v>
      </c>
      <c r="H40" s="1"/>
      <c r="I40" s="1"/>
      <c r="J40" s="1"/>
      <c r="K40" s="1"/>
      <c r="L40" s="1"/>
      <c r="M40" s="1"/>
      <c r="N40" s="1"/>
      <c r="O40" s="1"/>
      <c r="P40" s="1"/>
      <c r="Q40" s="1"/>
      <c r="R40" s="1"/>
      <c r="S40" s="1"/>
      <c r="T40" s="1"/>
      <c r="U40" s="1"/>
      <c r="V40" s="1"/>
      <c r="W40" s="1"/>
      <c r="X40" s="1"/>
      <c r="Y40" s="1"/>
      <c r="Z40" s="1"/>
    </row>
    <row r="41" spans="1:32" ht="17.399999999999999">
      <c r="A41" s="368"/>
      <c r="B41" s="368"/>
      <c r="C41" s="253" t="s">
        <v>1551</v>
      </c>
      <c r="D41" s="255">
        <v>3</v>
      </c>
      <c r="E41" s="255">
        <v>0</v>
      </c>
      <c r="F41" s="255">
        <v>3</v>
      </c>
      <c r="G41" s="253" t="s">
        <v>305</v>
      </c>
      <c r="H41" s="1"/>
      <c r="I41" s="1"/>
      <c r="J41" s="1"/>
      <c r="K41" s="1"/>
      <c r="L41" s="1"/>
      <c r="M41" s="1"/>
      <c r="N41" s="1"/>
      <c r="O41" s="1"/>
      <c r="P41" s="1"/>
      <c r="Q41" s="1"/>
      <c r="R41" s="1"/>
      <c r="S41" s="1"/>
      <c r="T41" s="1"/>
      <c r="U41" s="1"/>
      <c r="V41" s="1"/>
      <c r="W41" s="1"/>
      <c r="X41" s="1"/>
      <c r="Y41" s="1"/>
      <c r="Z41" s="1"/>
    </row>
    <row r="42" spans="1:32" ht="17.399999999999999">
      <c r="A42" s="368"/>
      <c r="B42" s="368"/>
      <c r="C42" s="253" t="s">
        <v>1552</v>
      </c>
      <c r="D42" s="255">
        <v>4</v>
      </c>
      <c r="E42" s="255">
        <v>2</v>
      </c>
      <c r="F42" s="255">
        <v>2</v>
      </c>
      <c r="G42" s="253" t="s">
        <v>306</v>
      </c>
      <c r="H42" s="1"/>
      <c r="I42" s="1"/>
      <c r="J42" s="1"/>
      <c r="K42" s="1"/>
      <c r="L42" s="1"/>
      <c r="M42" s="1"/>
      <c r="N42" s="1"/>
      <c r="O42" s="1"/>
      <c r="P42" s="1"/>
      <c r="Q42" s="1"/>
      <c r="R42" s="1"/>
      <c r="S42" s="1"/>
      <c r="T42" s="1"/>
      <c r="U42" s="1"/>
      <c r="V42" s="1"/>
      <c r="W42" s="1"/>
      <c r="X42" s="1"/>
      <c r="Y42" s="1"/>
      <c r="Z42" s="1"/>
    </row>
    <row r="43" spans="1:32" ht="17.399999999999999">
      <c r="A43" s="369"/>
      <c r="B43" s="369"/>
      <c r="C43" s="253" t="s">
        <v>1553</v>
      </c>
      <c r="D43" s="255">
        <v>2</v>
      </c>
      <c r="E43" s="255">
        <v>1</v>
      </c>
      <c r="F43" s="255">
        <v>1</v>
      </c>
      <c r="G43" s="253" t="s">
        <v>306</v>
      </c>
      <c r="H43" s="1"/>
      <c r="I43" s="1"/>
      <c r="J43" s="1"/>
      <c r="K43" s="1"/>
      <c r="L43" s="1"/>
      <c r="M43" s="1"/>
      <c r="N43" s="1"/>
      <c r="O43" s="1"/>
      <c r="P43" s="1"/>
      <c r="Q43" s="1"/>
      <c r="R43" s="1"/>
      <c r="S43" s="1"/>
      <c r="T43" s="1"/>
      <c r="U43" s="1"/>
      <c r="V43" s="1"/>
      <c r="W43" s="1"/>
      <c r="X43" s="1"/>
      <c r="Y43" s="1"/>
      <c r="Z43" s="1"/>
    </row>
    <row r="44" spans="1:32" ht="17.399999999999999">
      <c r="A44" s="367">
        <v>12</v>
      </c>
      <c r="B44" s="367" t="s">
        <v>1554</v>
      </c>
      <c r="C44" s="253" t="s">
        <v>1555</v>
      </c>
      <c r="D44" s="255">
        <v>1</v>
      </c>
      <c r="E44" s="255">
        <v>0</v>
      </c>
      <c r="F44" s="255">
        <v>1</v>
      </c>
      <c r="G44" s="253" t="s">
        <v>305</v>
      </c>
      <c r="H44" s="1"/>
      <c r="I44" s="1"/>
      <c r="J44" s="1"/>
      <c r="K44" s="1"/>
      <c r="L44" s="1"/>
      <c r="M44" s="1"/>
      <c r="N44" s="1"/>
      <c r="O44" s="1"/>
      <c r="P44" s="1"/>
      <c r="Q44" s="1"/>
      <c r="R44" s="1"/>
      <c r="S44" s="1"/>
      <c r="T44" s="1"/>
      <c r="U44" s="1"/>
      <c r="V44" s="1"/>
      <c r="W44" s="1"/>
      <c r="X44" s="1"/>
      <c r="Y44" s="1"/>
      <c r="Z44" s="1"/>
    </row>
    <row r="45" spans="1:32" ht="17.399999999999999">
      <c r="A45" s="368"/>
      <c r="B45" s="368"/>
      <c r="C45" s="253" t="s">
        <v>1556</v>
      </c>
      <c r="D45" s="255">
        <v>4</v>
      </c>
      <c r="E45" s="255">
        <v>2</v>
      </c>
      <c r="F45" s="255">
        <v>2</v>
      </c>
      <c r="G45" s="253" t="s">
        <v>306</v>
      </c>
      <c r="H45" s="1"/>
      <c r="I45" s="1"/>
      <c r="J45" s="1"/>
      <c r="K45" s="1"/>
      <c r="L45" s="1"/>
      <c r="M45" s="1"/>
      <c r="N45" s="1"/>
      <c r="O45" s="1"/>
      <c r="P45" s="1"/>
      <c r="Q45" s="1"/>
      <c r="R45" s="1"/>
      <c r="S45" s="1"/>
      <c r="T45" s="1"/>
      <c r="U45" s="1"/>
      <c r="V45" s="1"/>
      <c r="W45" s="1"/>
      <c r="X45" s="1"/>
      <c r="Y45" s="1"/>
      <c r="Z45" s="1"/>
    </row>
    <row r="46" spans="1:32" ht="17.399999999999999">
      <c r="A46" s="368"/>
      <c r="B46" s="368"/>
      <c r="C46" s="253" t="s">
        <v>1557</v>
      </c>
      <c r="D46" s="255">
        <v>2</v>
      </c>
      <c r="E46" s="255">
        <v>1</v>
      </c>
      <c r="F46" s="255">
        <v>1</v>
      </c>
      <c r="G46" s="253" t="s">
        <v>305</v>
      </c>
      <c r="H46" s="1"/>
      <c r="I46" s="1"/>
      <c r="J46" s="1"/>
      <c r="K46" s="1"/>
      <c r="L46" s="1"/>
      <c r="M46" s="1"/>
      <c r="N46" s="1"/>
      <c r="O46" s="1"/>
      <c r="P46" s="1"/>
      <c r="Q46" s="1"/>
      <c r="R46" s="1"/>
      <c r="S46" s="1"/>
      <c r="T46" s="1"/>
      <c r="U46" s="1"/>
      <c r="V46" s="1"/>
      <c r="W46" s="1"/>
      <c r="X46" s="1"/>
      <c r="Y46" s="1"/>
      <c r="Z46" s="1"/>
    </row>
    <row r="47" spans="1:32" ht="17.399999999999999">
      <c r="A47" s="369"/>
      <c r="B47" s="369"/>
      <c r="C47" s="253" t="s">
        <v>1486</v>
      </c>
      <c r="D47" s="255">
        <v>3</v>
      </c>
      <c r="E47" s="255">
        <v>2</v>
      </c>
      <c r="F47" s="255">
        <v>1</v>
      </c>
      <c r="G47" s="253" t="s">
        <v>306</v>
      </c>
      <c r="H47" s="1"/>
      <c r="I47" s="1"/>
      <c r="J47" s="1"/>
      <c r="K47" s="1"/>
      <c r="L47" s="1"/>
      <c r="M47" s="1"/>
      <c r="N47" s="1"/>
      <c r="O47" s="1"/>
      <c r="P47" s="1"/>
      <c r="Q47" s="1"/>
      <c r="R47" s="1"/>
      <c r="S47" s="1"/>
      <c r="T47" s="1"/>
      <c r="U47" s="1"/>
      <c r="V47" s="1"/>
      <c r="W47" s="1"/>
      <c r="X47" s="1"/>
      <c r="Y47" s="1"/>
      <c r="Z47" s="1"/>
    </row>
    <row r="48" spans="1:32" ht="13.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1:32" ht="13.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1:32" ht="13.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1:32" ht="13.8">
      <c r="A51" s="1"/>
      <c r="B51" s="115"/>
      <c r="C51" s="115"/>
      <c r="D51" s="115"/>
      <c r="E51" s="115"/>
      <c r="F51" s="115"/>
      <c r="G51" s="115"/>
      <c r="H51" s="1"/>
      <c r="I51" s="1"/>
      <c r="J51" s="1"/>
      <c r="K51" s="1"/>
      <c r="L51" s="1"/>
      <c r="M51" s="1"/>
      <c r="N51" s="1"/>
      <c r="O51" s="1"/>
      <c r="P51" s="1"/>
      <c r="Q51" s="1"/>
      <c r="R51" s="1"/>
      <c r="S51" s="1"/>
      <c r="T51" s="1"/>
      <c r="U51" s="1"/>
      <c r="V51" s="1"/>
      <c r="W51" s="1"/>
      <c r="X51" s="1"/>
      <c r="Y51" s="1"/>
      <c r="Z51" s="1"/>
      <c r="AA51" s="1"/>
      <c r="AB51" s="1"/>
      <c r="AC51" s="1"/>
      <c r="AD51" s="1"/>
      <c r="AE51" s="1"/>
      <c r="AF51" s="1"/>
    </row>
    <row r="52" spans="1:32" ht="13.8">
      <c r="A52" s="1"/>
      <c r="B52" s="115"/>
      <c r="C52" s="115"/>
      <c r="D52" s="115"/>
      <c r="E52" s="115"/>
      <c r="F52" s="115"/>
      <c r="G52" s="115"/>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13.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13.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13.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13.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13.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1:32" ht="13.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3.8">
      <c r="A59" s="1"/>
      <c r="B59" s="115"/>
      <c r="C59" s="115"/>
      <c r="D59" s="115"/>
      <c r="E59" s="115"/>
      <c r="F59" s="115"/>
      <c r="G59" s="115"/>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13.8">
      <c r="A60" s="1"/>
      <c r="B60" s="115"/>
      <c r="C60" s="115"/>
      <c r="D60" s="115"/>
      <c r="E60" s="115"/>
      <c r="F60" s="115"/>
      <c r="G60" s="115"/>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13.8">
      <c r="A61" s="1"/>
      <c r="B61" s="115"/>
      <c r="C61" s="115"/>
      <c r="D61" s="115"/>
      <c r="E61" s="115"/>
      <c r="F61" s="115"/>
      <c r="G61" s="115"/>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13.8">
      <c r="A62" s="1"/>
      <c r="B62" s="115"/>
      <c r="C62" s="115"/>
      <c r="D62" s="115"/>
      <c r="E62" s="115"/>
      <c r="F62" s="115"/>
      <c r="G62" s="115"/>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13.8">
      <c r="A63" s="1"/>
      <c r="B63" s="115"/>
      <c r="C63" s="115"/>
      <c r="D63" s="115"/>
      <c r="E63" s="115"/>
      <c r="F63" s="115"/>
      <c r="G63" s="115"/>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13.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13.8">
      <c r="A65" s="1"/>
      <c r="B65" s="6"/>
      <c r="C65" s="6"/>
      <c r="D65" s="6"/>
      <c r="E65" s="6"/>
      <c r="F65" s="6"/>
      <c r="G65" s="6"/>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13.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13.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13.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13.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13.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13.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17.399999999999999">
      <c r="A72" s="1"/>
      <c r="B72" s="119"/>
      <c r="C72" s="119"/>
      <c r="D72" s="119"/>
      <c r="E72" s="119"/>
      <c r="F72" s="119"/>
      <c r="G72" s="119"/>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17.399999999999999">
      <c r="A73" s="1"/>
      <c r="B73" s="119"/>
      <c r="C73" s="119"/>
      <c r="D73" s="119"/>
      <c r="E73" s="119"/>
      <c r="F73" s="119"/>
      <c r="G73" s="119"/>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17.399999999999999">
      <c r="A74" s="1"/>
      <c r="B74" s="119"/>
      <c r="C74" s="119"/>
      <c r="D74" s="119"/>
      <c r="E74" s="119"/>
      <c r="F74" s="119"/>
      <c r="G74" s="119"/>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17.399999999999999">
      <c r="A75" s="1"/>
      <c r="B75" s="119"/>
      <c r="C75" s="119"/>
      <c r="D75" s="119"/>
      <c r="E75" s="119"/>
      <c r="F75" s="119"/>
      <c r="G75" s="119"/>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13.8">
      <c r="A76" s="1"/>
      <c r="B76" s="6"/>
      <c r="C76" s="6"/>
      <c r="D76" s="6"/>
      <c r="E76" s="6"/>
      <c r="F76" s="6"/>
      <c r="G76" s="6"/>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13.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13.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13.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13.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13.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13.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13.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13.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13.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13.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13.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13.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13.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13.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13.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13.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13.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13.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13.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13.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13.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13.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13.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13.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13.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13.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13.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13.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13.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13.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13.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13.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13.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13.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13.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13.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13.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13.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13.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13.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13.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13.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13.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13.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13.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13.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13.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13.8">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13.8">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13.8">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13.8">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13.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13.8">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13.8">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13.8">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13.8">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13.8">
      <c r="A133" s="1"/>
      <c r="B133" s="1"/>
      <c r="C133" s="1"/>
      <c r="D133" s="1"/>
      <c r="E133" s="1"/>
      <c r="F133" s="1"/>
      <c r="G133" s="1"/>
    </row>
    <row r="134" spans="1:32" ht="13.8">
      <c r="A134" s="1"/>
      <c r="B134" s="1"/>
      <c r="C134" s="1"/>
      <c r="D134" s="1"/>
      <c r="E134" s="1"/>
      <c r="F134" s="1"/>
      <c r="G134" s="1"/>
    </row>
    <row r="135" spans="1:32" ht="13.8">
      <c r="B135" s="1"/>
      <c r="C135" s="1"/>
      <c r="D135" s="1"/>
      <c r="E135" s="1"/>
      <c r="F135" s="1"/>
      <c r="G135" s="1"/>
    </row>
    <row r="136" spans="1:32" ht="13.8">
      <c r="B136" s="1"/>
      <c r="C136" s="1"/>
      <c r="D136" s="1"/>
      <c r="E136" s="1"/>
      <c r="F136" s="1"/>
      <c r="G136" s="1"/>
    </row>
    <row r="137" spans="1:32" ht="13.8">
      <c r="B137" s="1"/>
      <c r="C137" s="1"/>
      <c r="D137" s="1"/>
      <c r="E137" s="1"/>
      <c r="F137" s="1"/>
      <c r="G137" s="1"/>
    </row>
    <row r="138" spans="1:32" ht="13.8">
      <c r="B138" s="1"/>
      <c r="C138" s="1"/>
      <c r="D138" s="1"/>
      <c r="E138" s="1"/>
      <c r="F138" s="1"/>
      <c r="G138" s="1"/>
    </row>
    <row r="139" spans="1:32" ht="13.8">
      <c r="B139" s="1"/>
      <c r="C139" s="1"/>
      <c r="D139" s="1"/>
      <c r="E139" s="1"/>
      <c r="F139" s="1"/>
      <c r="G139" s="1"/>
    </row>
    <row r="140" spans="1:32" ht="13.8">
      <c r="B140" s="1"/>
      <c r="C140" s="1"/>
      <c r="D140" s="1"/>
      <c r="E140" s="1"/>
      <c r="F140" s="1"/>
      <c r="G140" s="1"/>
    </row>
    <row r="141" spans="1:32" ht="13.8">
      <c r="B141" s="1"/>
      <c r="C141" s="1"/>
      <c r="D141" s="1"/>
      <c r="E141" s="1"/>
      <c r="F141" s="1"/>
      <c r="G141" s="1"/>
    </row>
    <row r="142" spans="1:32" ht="13.8">
      <c r="B142" s="1"/>
      <c r="C142" s="1"/>
      <c r="D142" s="1"/>
      <c r="E142" s="1"/>
      <c r="F142" s="1"/>
      <c r="G142" s="1"/>
    </row>
    <row r="143" spans="1:32" ht="13.8">
      <c r="B143" s="1"/>
      <c r="C143" s="1"/>
      <c r="D143" s="1"/>
      <c r="E143" s="1"/>
      <c r="F143" s="1"/>
      <c r="G143" s="1"/>
    </row>
    <row r="144" spans="1:32" ht="13.8">
      <c r="B144" s="1"/>
      <c r="C144" s="1"/>
      <c r="D144" s="1"/>
      <c r="E144" s="1"/>
      <c r="F144" s="1"/>
      <c r="G144" s="1"/>
    </row>
    <row r="145" spans="2:7" ht="13.8">
      <c r="B145" s="1"/>
      <c r="C145" s="1"/>
      <c r="D145" s="1"/>
      <c r="E145" s="1"/>
      <c r="F145" s="1"/>
      <c r="G145" s="1"/>
    </row>
    <row r="146" spans="2:7" ht="13.8">
      <c r="B146" s="1"/>
      <c r="C146" s="1"/>
      <c r="D146" s="1"/>
      <c r="E146" s="1"/>
      <c r="F146" s="1"/>
      <c r="G146" s="1"/>
    </row>
    <row r="147" spans="2:7" ht="13.8">
      <c r="B147" s="1"/>
      <c r="C147" s="1"/>
      <c r="D147" s="1"/>
      <c r="E147" s="1"/>
      <c r="F147" s="1"/>
      <c r="G147" s="1"/>
    </row>
    <row r="148" spans="2:7" ht="13.8">
      <c r="B148" s="1"/>
      <c r="C148" s="1"/>
      <c r="D148" s="1"/>
      <c r="E148" s="1"/>
      <c r="F148" s="1"/>
      <c r="G148" s="1"/>
    </row>
    <row r="149" spans="2:7" ht="13.8">
      <c r="B149" s="1"/>
      <c r="C149" s="1"/>
      <c r="D149" s="1"/>
      <c r="E149" s="1"/>
      <c r="F149" s="1"/>
      <c r="G149" s="1"/>
    </row>
    <row r="150" spans="2:7" ht="13.8">
      <c r="B150" s="1"/>
      <c r="C150" s="1"/>
      <c r="D150" s="1"/>
      <c r="E150" s="1"/>
      <c r="F150" s="1"/>
      <c r="G150" s="1"/>
    </row>
    <row r="151" spans="2:7" ht="13.8">
      <c r="B151" s="1"/>
      <c r="C151" s="1"/>
      <c r="D151" s="1"/>
      <c r="E151" s="1"/>
      <c r="F151" s="1"/>
      <c r="G151" s="1"/>
    </row>
    <row r="152" spans="2:7" ht="13.8">
      <c r="B152" s="1"/>
      <c r="C152" s="1"/>
      <c r="D152" s="1"/>
      <c r="E152" s="1"/>
      <c r="F152" s="1"/>
      <c r="G152" s="1"/>
    </row>
    <row r="153" spans="2:7" ht="13.8">
      <c r="B153" s="1"/>
      <c r="C153" s="1"/>
      <c r="D153" s="1"/>
      <c r="E153" s="1"/>
      <c r="F153" s="1"/>
      <c r="G153" s="1"/>
    </row>
    <row r="154" spans="2:7" ht="13.8">
      <c r="B154" s="1"/>
      <c r="C154" s="1"/>
      <c r="D154" s="1"/>
      <c r="E154" s="1"/>
      <c r="F154" s="1"/>
      <c r="G154" s="1"/>
    </row>
    <row r="155" spans="2:7" ht="13.8">
      <c r="B155" s="1"/>
      <c r="C155" s="1"/>
      <c r="D155" s="1"/>
      <c r="E155" s="1"/>
      <c r="F155" s="1"/>
      <c r="G155" s="1"/>
    </row>
    <row r="156" spans="2:7" ht="13.8">
      <c r="B156" s="1"/>
      <c r="C156" s="1"/>
      <c r="D156" s="1"/>
      <c r="E156" s="1"/>
      <c r="F156" s="1"/>
      <c r="G156" s="1"/>
    </row>
    <row r="157" spans="2:7" ht="13.8">
      <c r="B157" s="1"/>
      <c r="C157" s="1"/>
      <c r="D157" s="1"/>
      <c r="E157" s="1"/>
      <c r="F157" s="1"/>
      <c r="G157" s="1"/>
    </row>
    <row r="158" spans="2:7" ht="13.8">
      <c r="B158" s="1"/>
      <c r="C158" s="1"/>
      <c r="D158" s="1"/>
      <c r="E158" s="1"/>
      <c r="F158" s="1"/>
      <c r="G158" s="1"/>
    </row>
    <row r="159" spans="2:7" ht="13.8">
      <c r="B159" s="1"/>
      <c r="C159" s="1"/>
      <c r="D159" s="1"/>
      <c r="E159" s="1"/>
      <c r="F159" s="1"/>
      <c r="G159" s="1"/>
    </row>
    <row r="160" spans="2:7" ht="13.8">
      <c r="B160" s="1"/>
      <c r="C160" s="1"/>
      <c r="D160" s="1"/>
      <c r="E160" s="1"/>
      <c r="F160" s="1"/>
      <c r="G160" s="1"/>
    </row>
    <row r="161" spans="2:7" ht="13.8">
      <c r="B161" s="1"/>
      <c r="C161" s="1"/>
      <c r="D161" s="1"/>
      <c r="E161" s="1"/>
      <c r="F161" s="1"/>
      <c r="G161" s="1"/>
    </row>
    <row r="162" spans="2:7" ht="13.8">
      <c r="B162" s="1"/>
      <c r="C162" s="1"/>
      <c r="D162" s="1"/>
      <c r="E162" s="1"/>
      <c r="F162" s="1"/>
      <c r="G162" s="1"/>
    </row>
    <row r="163" spans="2:7" ht="13.8">
      <c r="B163" s="1"/>
      <c r="C163" s="1"/>
      <c r="D163" s="1"/>
      <c r="E163" s="1"/>
      <c r="F163" s="1"/>
      <c r="G163" s="1"/>
    </row>
    <row r="164" spans="2:7" ht="13.8">
      <c r="B164" s="1"/>
      <c r="C164" s="1"/>
      <c r="D164" s="1"/>
      <c r="E164" s="1"/>
      <c r="F164" s="1"/>
      <c r="G164" s="1"/>
    </row>
    <row r="165" spans="2:7" ht="13.8">
      <c r="B165" s="1"/>
      <c r="C165" s="1"/>
      <c r="D165" s="1"/>
      <c r="E165" s="1"/>
      <c r="F165" s="1"/>
      <c r="G165" s="1"/>
    </row>
    <row r="166" spans="2:7" ht="13.8">
      <c r="B166" s="1"/>
      <c r="C166" s="1"/>
      <c r="D166" s="1"/>
      <c r="E166" s="1"/>
      <c r="F166" s="1"/>
      <c r="G166" s="1"/>
    </row>
    <row r="167" spans="2:7" ht="13.8">
      <c r="B167" s="1"/>
      <c r="C167" s="1"/>
      <c r="D167" s="1"/>
      <c r="E167" s="1"/>
      <c r="F167" s="1"/>
      <c r="G167" s="1"/>
    </row>
    <row r="168" spans="2:7" ht="13.8">
      <c r="B168" s="1"/>
      <c r="C168" s="1"/>
      <c r="D168" s="1"/>
      <c r="E168" s="1"/>
      <c r="F168" s="1"/>
      <c r="G168" s="1"/>
    </row>
    <row r="169" spans="2:7" ht="13.8">
      <c r="B169" s="1"/>
      <c r="C169" s="1"/>
      <c r="D169" s="1"/>
      <c r="E169" s="1"/>
      <c r="F169" s="1"/>
      <c r="G169" s="1"/>
    </row>
    <row r="170" spans="2:7" ht="13.8">
      <c r="B170" s="1"/>
      <c r="C170" s="1"/>
      <c r="D170" s="1"/>
      <c r="E170" s="1"/>
      <c r="F170" s="1"/>
      <c r="G170" s="1"/>
    </row>
    <row r="171" spans="2:7" ht="13.8">
      <c r="B171" s="1"/>
      <c r="C171" s="1"/>
      <c r="D171" s="1"/>
      <c r="E171" s="1"/>
      <c r="F171" s="1"/>
      <c r="G171" s="1"/>
    </row>
    <row r="172" spans="2:7" ht="13.8">
      <c r="B172" s="1"/>
      <c r="C172" s="1"/>
      <c r="D172" s="1"/>
      <c r="E172" s="1"/>
      <c r="F172" s="1"/>
      <c r="G172" s="1"/>
    </row>
    <row r="173" spans="2:7" ht="13.8">
      <c r="B173" s="1"/>
      <c r="C173" s="1"/>
      <c r="D173" s="1"/>
      <c r="E173" s="1"/>
      <c r="F173" s="1"/>
      <c r="G173" s="1"/>
    </row>
    <row r="174" spans="2:7" ht="13.8">
      <c r="B174" s="1"/>
      <c r="C174" s="1"/>
      <c r="D174" s="1"/>
      <c r="E174" s="1"/>
      <c r="F174" s="1"/>
      <c r="G174" s="1"/>
    </row>
    <row r="175" spans="2:7" ht="13.8">
      <c r="B175" s="1"/>
      <c r="C175" s="1"/>
      <c r="D175" s="1"/>
      <c r="E175" s="1"/>
      <c r="F175" s="1"/>
      <c r="G175" s="1"/>
    </row>
    <row r="176" spans="2:7" ht="13.8">
      <c r="B176" s="1"/>
      <c r="C176" s="1"/>
      <c r="D176" s="1"/>
      <c r="E176" s="1"/>
      <c r="F176" s="1"/>
      <c r="G176" s="1"/>
    </row>
    <row r="177" spans="2:7" ht="13.8">
      <c r="B177" s="1"/>
      <c r="C177" s="1"/>
      <c r="D177" s="1"/>
      <c r="E177" s="1"/>
      <c r="F177" s="1"/>
      <c r="G177" s="1"/>
    </row>
    <row r="178" spans="2:7" ht="13.8">
      <c r="B178" s="1"/>
      <c r="C178" s="1"/>
      <c r="D178" s="1"/>
      <c r="E178" s="1"/>
      <c r="F178" s="1"/>
      <c r="G178" s="1"/>
    </row>
    <row r="179" spans="2:7" ht="13.8">
      <c r="B179" s="1"/>
      <c r="C179" s="1"/>
      <c r="D179" s="1"/>
      <c r="E179" s="1"/>
      <c r="F179" s="1"/>
      <c r="G179" s="1"/>
    </row>
    <row r="180" spans="2:7" ht="13.8">
      <c r="B180" s="1"/>
      <c r="C180" s="1"/>
      <c r="D180" s="1"/>
      <c r="E180" s="1"/>
      <c r="F180" s="1"/>
      <c r="G180" s="1"/>
    </row>
    <row r="181" spans="2:7" ht="13.8">
      <c r="B181" s="1"/>
      <c r="C181" s="1"/>
      <c r="D181" s="1"/>
      <c r="E181" s="1"/>
      <c r="F181" s="1"/>
      <c r="G181" s="1"/>
    </row>
    <row r="182" spans="2:7" ht="13.8">
      <c r="B182" s="1"/>
      <c r="C182" s="1"/>
      <c r="D182" s="1"/>
      <c r="E182" s="1"/>
      <c r="F182" s="1"/>
      <c r="G182" s="1"/>
    </row>
    <row r="183" spans="2:7" ht="13.8">
      <c r="B183" s="1"/>
      <c r="C183" s="1"/>
      <c r="D183" s="1"/>
      <c r="E183" s="1"/>
      <c r="F183" s="1"/>
      <c r="G183" s="1"/>
    </row>
    <row r="184" spans="2:7" ht="13.8">
      <c r="B184" s="1"/>
      <c r="C184" s="1"/>
      <c r="D184" s="1"/>
      <c r="E184" s="1"/>
      <c r="F184" s="1"/>
      <c r="G184" s="1"/>
    </row>
  </sheetData>
  <mergeCells count="27">
    <mergeCell ref="A1:G1"/>
    <mergeCell ref="A2:G2"/>
    <mergeCell ref="A3:G3"/>
    <mergeCell ref="A33:A36"/>
    <mergeCell ref="B16:B18"/>
    <mergeCell ref="B19:B20"/>
    <mergeCell ref="B21:B25"/>
    <mergeCell ref="B26:B27"/>
    <mergeCell ref="B28:B32"/>
    <mergeCell ref="B33:B36"/>
    <mergeCell ref="A16:A18"/>
    <mergeCell ref="A19:A20"/>
    <mergeCell ref="A21:A25"/>
    <mergeCell ref="A26:A27"/>
    <mergeCell ref="A28:A32"/>
    <mergeCell ref="A5:A6"/>
    <mergeCell ref="B5:B6"/>
    <mergeCell ref="A7:A10"/>
    <mergeCell ref="B7:B10"/>
    <mergeCell ref="B11:B15"/>
    <mergeCell ref="A11:A15"/>
    <mergeCell ref="A37:A39"/>
    <mergeCell ref="B37:B39"/>
    <mergeCell ref="A40:A43"/>
    <mergeCell ref="B40:B43"/>
    <mergeCell ref="A44:A47"/>
    <mergeCell ref="B44:B47"/>
  </mergeCells>
  <phoneticPr fontId="7" type="noConversion"/>
  <printOptions horizontalCentered="1" verticalCentered="1"/>
  <pageMargins left="0" right="0" top="0" bottom="0" header="0" footer="0"/>
  <pageSetup paperSize="9" scale="54" orientation="landscape" horizontalDpi="180" verticalDpi="18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99"/>
  <sheetViews>
    <sheetView view="pageBreakPreview" workbookViewId="0">
      <selection activeCell="D14" sqref="D14"/>
    </sheetView>
  </sheetViews>
  <sheetFormatPr defaultRowHeight="13.2"/>
  <cols>
    <col min="1" max="2" width="6.44140625" customWidth="1"/>
    <col min="3" max="3" width="33.44140625" customWidth="1"/>
    <col min="4" max="4" width="25.5546875" customWidth="1"/>
    <col min="5" max="5" width="21.6640625" customWidth="1"/>
    <col min="6" max="6" width="17.5546875" customWidth="1"/>
    <col min="7" max="7" width="25.5546875" customWidth="1"/>
    <col min="8" max="8" width="10.6640625" bestFit="1" customWidth="1"/>
    <col min="10" max="10" width="10.6640625" bestFit="1" customWidth="1"/>
  </cols>
  <sheetData>
    <row r="1" spans="1:39" ht="82.5" customHeight="1">
      <c r="A1" s="354" t="s">
        <v>298</v>
      </c>
      <c r="B1" s="355"/>
      <c r="C1" s="355"/>
      <c r="D1" s="355"/>
      <c r="E1" s="355"/>
      <c r="F1" s="355"/>
      <c r="G1" s="356"/>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ht="19.5" customHeight="1">
      <c r="A2" s="345" t="s">
        <v>1559</v>
      </c>
      <c r="B2" s="346"/>
      <c r="C2" s="346"/>
      <c r="D2" s="346"/>
      <c r="E2" s="346"/>
      <c r="F2" s="346"/>
      <c r="G2" s="347"/>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39" ht="30" customHeight="1">
      <c r="A3" s="345" t="s">
        <v>237</v>
      </c>
      <c r="B3" s="346"/>
      <c r="C3" s="346"/>
      <c r="D3" s="346"/>
      <c r="E3" s="346"/>
      <c r="F3" s="346"/>
      <c r="G3" s="347"/>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ht="78.75" customHeight="1">
      <c r="A4" s="282" t="s">
        <v>2</v>
      </c>
      <c r="B4" s="283" t="s">
        <v>131</v>
      </c>
      <c r="C4" s="283" t="s">
        <v>307</v>
      </c>
      <c r="D4" s="283" t="s">
        <v>308</v>
      </c>
      <c r="E4" s="283" t="s">
        <v>309</v>
      </c>
      <c r="F4" s="283" t="s">
        <v>229</v>
      </c>
      <c r="G4" s="284" t="s">
        <v>42</v>
      </c>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39" ht="15" customHeight="1">
      <c r="A5" s="282"/>
      <c r="B5" s="283"/>
      <c r="C5" s="283" t="s">
        <v>43</v>
      </c>
      <c r="D5" s="283" t="s">
        <v>44</v>
      </c>
      <c r="E5" s="283" t="s">
        <v>45</v>
      </c>
      <c r="F5" s="283" t="s">
        <v>46</v>
      </c>
      <c r="G5" s="284" t="s">
        <v>47</v>
      </c>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39" ht="30" customHeight="1">
      <c r="A6" s="282">
        <v>1</v>
      </c>
      <c r="B6" s="81" t="s">
        <v>132</v>
      </c>
      <c r="C6" s="133">
        <v>361688</v>
      </c>
      <c r="D6" s="133">
        <v>33821</v>
      </c>
      <c r="E6" s="133">
        <f>C6+D6</f>
        <v>395509</v>
      </c>
      <c r="F6" s="133">
        <v>27070</v>
      </c>
      <c r="G6" s="309">
        <f>F6*100/E6</f>
        <v>6.8443448821645019</v>
      </c>
      <c r="H6" s="1"/>
      <c r="I6" s="1"/>
      <c r="J6" s="1"/>
      <c r="K6" s="1"/>
      <c r="L6" s="1"/>
      <c r="M6" s="1"/>
      <c r="N6" s="1"/>
      <c r="O6" s="1"/>
      <c r="P6" s="1"/>
      <c r="Q6" s="1"/>
      <c r="R6" s="1"/>
      <c r="S6" s="1"/>
      <c r="T6" s="1"/>
      <c r="U6" s="1"/>
      <c r="V6" s="1"/>
      <c r="W6" s="1"/>
      <c r="X6" s="1"/>
      <c r="Y6" s="1"/>
      <c r="Z6" s="1"/>
      <c r="AA6" s="1"/>
      <c r="AB6" s="1"/>
      <c r="AC6" s="1"/>
      <c r="AD6" s="1"/>
      <c r="AE6" s="1"/>
      <c r="AF6" s="1"/>
      <c r="AG6" s="1"/>
      <c r="AH6" s="1"/>
    </row>
    <row r="7" spans="1:39" ht="30" customHeight="1" thickBot="1">
      <c r="A7" s="378" t="s">
        <v>130</v>
      </c>
      <c r="B7" s="379"/>
      <c r="C7" s="163">
        <f>C6</f>
        <v>361688</v>
      </c>
      <c r="D7" s="163">
        <f t="shared" ref="D7:G7" si="0">D6</f>
        <v>33821</v>
      </c>
      <c r="E7" s="163">
        <f t="shared" si="0"/>
        <v>395509</v>
      </c>
      <c r="F7" s="163">
        <f t="shared" si="0"/>
        <v>27070</v>
      </c>
      <c r="G7" s="309">
        <f t="shared" si="0"/>
        <v>6.8443448821645019</v>
      </c>
      <c r="H7" s="1"/>
      <c r="I7" s="1"/>
      <c r="J7" s="1"/>
      <c r="K7" s="1"/>
      <c r="L7" s="1"/>
      <c r="M7" s="1"/>
      <c r="N7" s="1"/>
      <c r="O7" s="1"/>
      <c r="P7" s="1"/>
      <c r="Q7" s="1"/>
      <c r="R7" s="1"/>
      <c r="S7" s="1"/>
      <c r="T7" s="1"/>
      <c r="U7" s="1"/>
      <c r="V7" s="1"/>
      <c r="W7" s="1"/>
      <c r="X7" s="1"/>
      <c r="Y7" s="1"/>
      <c r="Z7" s="1"/>
      <c r="AA7" s="1"/>
      <c r="AB7" s="1"/>
      <c r="AC7" s="1"/>
      <c r="AD7" s="1"/>
      <c r="AE7" s="1"/>
      <c r="AF7" s="1"/>
      <c r="AG7" s="1"/>
      <c r="AH7" s="1"/>
    </row>
    <row r="8" spans="1:39" ht="13.5" customHeight="1" thickBot="1">
      <c r="A8" s="310"/>
      <c r="B8" s="311"/>
      <c r="C8" s="311"/>
      <c r="D8" s="311"/>
      <c r="E8" s="311"/>
      <c r="F8" s="311"/>
      <c r="G8" s="312"/>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39" ht="13.8">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39" ht="13.8">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9" ht="13.8">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9" ht="13.8">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9" ht="13.8">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9" ht="13.8">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9" ht="13.8">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9" ht="13.8">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9" ht="13.8">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9" ht="13.8">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9" ht="13.8">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9" ht="13.8">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9" ht="13.8">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row>
    <row r="22" spans="1:39" ht="13.8">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row>
    <row r="23" spans="1:39" ht="13.8">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row>
    <row r="24" spans="1:39" ht="13.8">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1:39" ht="13.8">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row>
    <row r="26" spans="1:39" ht="13.8">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row>
    <row r="27" spans="1:39" ht="13.8">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row>
    <row r="28" spans="1:39" ht="13.8">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row>
    <row r="29" spans="1:39" ht="13.8">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row>
    <row r="30" spans="1:39" ht="13.8">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row>
    <row r="31" spans="1:39" ht="13.8">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row>
    <row r="32" spans="1:39" ht="13.8">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row>
    <row r="33" spans="1:39" ht="13.8">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row>
    <row r="34" spans="1:39" ht="13.8">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9" ht="13.8">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row>
    <row r="36" spans="1:39" ht="13.8">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row>
    <row r="37" spans="1:39" ht="13.8">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row>
    <row r="38" spans="1:39" ht="13.8">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row>
    <row r="39" spans="1:39" ht="13.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row>
    <row r="40" spans="1:39" ht="13.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row>
    <row r="41" spans="1:39" ht="13.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9" ht="13.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ht="13.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row>
    <row r="44" spans="1:39" ht="13.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row>
    <row r="45" spans="1:39" ht="13.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ht="13.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row>
    <row r="47" spans="1:39" ht="13.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ht="13.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1:39" ht="13.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3.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3.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3.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3.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3.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3.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3.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3.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3.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3.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3.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3.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3.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3.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3.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3.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3.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3.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3.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3.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3.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3.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3.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3.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3.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3.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3.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3.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3.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3.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3.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3.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3.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3.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3.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3.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3.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3.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3.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3.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3.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3.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3.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3.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3.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3.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3.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3.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3.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3.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3.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3.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3.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3.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3.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3.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3.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3.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3.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3.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3.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3.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3.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3.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3.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3.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3.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3.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3.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3.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3.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3.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3.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3.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3.8">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3.8">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3.8">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3.8">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3.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3.8">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3.8">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3.8">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3.8">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3.8">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3.8">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3.8">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3.8">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3.8">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3.8">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3.8">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3.8">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3.8">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3.8">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3.8">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3.8">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3.8">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3.8">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3.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3.8">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3.8">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3.8">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3.8">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3.8">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3.8">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3.8">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3.8">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3.8">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row r="158" spans="1:39" ht="13.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row>
    <row r="159" spans="1:39" ht="13.8">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spans="1:39" ht="13.8">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spans="1:39" ht="13.8">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row>
    <row r="162" spans="1:39" ht="13.8">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row>
    <row r="163" spans="1:39" ht="13.8">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row>
    <row r="164" spans="1:39" ht="13.8">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row>
    <row r="165" spans="1:39" ht="13.8">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row>
    <row r="166" spans="1:39" ht="13.8">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row>
    <row r="167" spans="1:39" ht="13.8">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spans="1:39" ht="13.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spans="1:39" ht="13.8">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row>
    <row r="170" spans="1:39" ht="13.8">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row>
    <row r="171" spans="1:39" ht="13.8">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row>
    <row r="172" spans="1:39" ht="13.8">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row>
    <row r="173" spans="1:39" ht="13.8">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row>
    <row r="174" spans="1:39" ht="13.8">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spans="1:39" ht="13.8">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spans="1:39" ht="13.8">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row>
    <row r="177" spans="1:39" ht="13.8">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row>
    <row r="178" spans="1:39" ht="13.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row>
    <row r="179" spans="1:39" ht="13.8">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row>
    <row r="180" spans="1:39" ht="13.8">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row>
    <row r="181" spans="1:39" ht="13.8">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spans="1:39" ht="13.8">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spans="1:39" ht="13.8">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row>
    <row r="184" spans="1:39" ht="13.8">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row>
    <row r="185" spans="1:39" ht="13.8">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row>
    <row r="186" spans="1:39" ht="13.8">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spans="1:39" ht="13.8">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spans="1:39" ht="13.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spans="1:39" ht="13.8">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spans="1:39" ht="13.8">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spans="1:39" ht="13.8">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spans="1:39" ht="13.8">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spans="1:39" ht="13.8">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spans="1:39" ht="13.8">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spans="1:39" ht="13.8">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spans="1:39" ht="13.8">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spans="1:39" ht="13.8">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spans="1:39" ht="13.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spans="1:39" ht="13.8">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spans="1:39" ht="13.8">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spans="1:39" ht="13.8">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spans="1:39" ht="13.8">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spans="1:39" ht="13.8">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spans="1:39" ht="13.8">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spans="1:39" ht="13.8">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spans="1:39" ht="13.8">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spans="1:39" ht="13.8">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spans="1:39" ht="13.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spans="1:39" ht="13.8">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spans="1:39" ht="13.8">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spans="1:39" ht="13.8">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spans="1:39" ht="13.8">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spans="1:39" ht="13.8">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spans="1:39" ht="13.8">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spans="1:39" ht="13.8">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spans="1:39" ht="13.8">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spans="1:39" ht="13.8">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spans="1:39" ht="13.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spans="1:39" ht="13.8">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spans="1:39" ht="13.8">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spans="1:39" ht="13.8">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spans="1:39" ht="13.8">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spans="1:39" ht="13.8">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spans="1:39" ht="13.8">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spans="1:39" ht="13.8">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spans="1:39" ht="13.8">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spans="1:39" ht="13.8">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spans="1:39" ht="13.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spans="1:39" ht="13.8">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spans="1:39" ht="13.8">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spans="1:39" ht="13.8">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spans="1:39" ht="13.8">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spans="1:39" ht="13.8">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spans="1:39" ht="13.8">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spans="1:39" ht="13.8">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spans="1:39" ht="13.8">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row>
    <row r="237" spans="1:39" ht="13.8">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row>
    <row r="238" spans="1:39" ht="1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row>
    <row r="239" spans="1:39" ht="13.8">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row>
    <row r="240" spans="1:39" ht="13.8">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row>
    <row r="241" spans="1:39" ht="13.8">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row>
    <row r="242" spans="1:39" ht="13.8">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row>
    <row r="243" spans="1:39" ht="13.8">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row>
    <row r="244" spans="1:39" ht="13.8">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row>
    <row r="245" spans="1:39" ht="13.8">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row>
    <row r="246" spans="1:39" ht="13.8">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row>
    <row r="247" spans="1:39" ht="13.8">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1:39" ht="13.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1:39" ht="13.8">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spans="1:39" ht="13.8">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row>
    <row r="251" spans="1:39" ht="13.8">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row>
    <row r="252" spans="1:39" ht="13.8">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row>
    <row r="253" spans="1:39" ht="13.8">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row>
    <row r="254" spans="1:39" ht="13.8">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row>
    <row r="255" spans="1:39" ht="13.8">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row>
    <row r="256" spans="1:39" ht="13.8">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row>
    <row r="257" spans="1:39" ht="13.8">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row>
    <row r="258" spans="1:39" ht="13.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row>
    <row r="259" spans="1:39" ht="13.8">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row>
    <row r="260" spans="1:39" ht="13.8">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row>
    <row r="261" spans="1:39" ht="13.8">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row>
    <row r="262" spans="1:39" ht="13.8">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row>
    <row r="263" spans="1:39" ht="13.8">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row>
    <row r="264" spans="1:39" ht="13.8">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row>
    <row r="265" spans="1:39" ht="13.8">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row>
    <row r="266" spans="1:39" ht="13.8">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row>
    <row r="267" spans="1:39" ht="13.8">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row>
    <row r="268" spans="1:39" ht="13.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row>
    <row r="269" spans="1:39" ht="13.8">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row>
    <row r="270" spans="1:39" ht="13.8">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row>
    <row r="271" spans="1:39" ht="13.8">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spans="1:39" ht="13.8">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spans="1:39" ht="13.8">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row>
    <row r="274" spans="1:39" ht="13.8">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row>
    <row r="275" spans="1:39" ht="13.8">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row>
    <row r="276" spans="1:39" ht="13.8">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row>
    <row r="277" spans="1:39" ht="13.8">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row>
    <row r="278" spans="1:39" ht="13.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spans="1:39" ht="13.8">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spans="1:39" ht="13.8">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row>
    <row r="281" spans="1:39" ht="13.8">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row>
    <row r="282" spans="1:39" ht="13.8">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row>
    <row r="283" spans="1:39" ht="13.8">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row>
    <row r="284" spans="1:39" ht="13.8">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row>
    <row r="285" spans="1:39" ht="13.8">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row>
    <row r="286" spans="1:39" ht="13.8">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spans="1:39" ht="13.8">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row>
    <row r="288" spans="1:39" ht="13.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row>
    <row r="289" spans="1:39" ht="13.8">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row>
    <row r="290" spans="1:39" ht="13.8">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row>
    <row r="291" spans="1:39" ht="13.8">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row>
    <row r="292" spans="1:39" ht="13.8">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row>
    <row r="293" spans="1:39" ht="13.8">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row>
    <row r="294" spans="1:39" ht="13.8">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row>
    <row r="295" spans="1:39" ht="13.8">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row>
    <row r="296" spans="1:39" ht="13.8">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row>
    <row r="297" spans="1:39" ht="13.8">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row>
    <row r="298" spans="1:39" ht="13.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row>
    <row r="299" spans="1:39" ht="13.8">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row>
  </sheetData>
  <mergeCells count="4">
    <mergeCell ref="A1:G1"/>
    <mergeCell ref="A3:G3"/>
    <mergeCell ref="A2:G2"/>
    <mergeCell ref="A7:B7"/>
  </mergeCells>
  <phoneticPr fontId="7" type="noConversion"/>
  <printOptions horizontalCentered="1" verticalCentered="1"/>
  <pageMargins left="0" right="0" top="0" bottom="0" header="0" footer="0"/>
  <pageSetup paperSize="9" scale="85" orientation="landscape" horizontalDpi="180" verticalDpi="18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view="pageBreakPreview" zoomScale="85" zoomScaleNormal="70" zoomScaleSheetLayoutView="85" workbookViewId="0">
      <selection activeCell="D22" sqref="D22"/>
    </sheetView>
  </sheetViews>
  <sheetFormatPr defaultColWidth="9.109375" defaultRowHeight="13.2"/>
  <cols>
    <col min="1" max="1" width="9.44140625" style="10" customWidth="1"/>
    <col min="2" max="2" width="33" style="10" customWidth="1"/>
    <col min="3" max="3" width="23.44140625" style="10" customWidth="1"/>
    <col min="4" max="4" width="21.88671875" style="10" customWidth="1"/>
    <col min="5" max="5" width="28.33203125" style="10" customWidth="1"/>
    <col min="6" max="6" width="25.5546875" style="10" customWidth="1"/>
    <col min="7" max="16384" width="9.109375" style="10"/>
  </cols>
  <sheetData>
    <row r="1" spans="1:6" s="50" customFormat="1" ht="76.5" customHeight="1">
      <c r="A1" s="348" t="s">
        <v>298</v>
      </c>
      <c r="B1" s="349"/>
      <c r="C1" s="349"/>
      <c r="D1" s="349"/>
      <c r="E1" s="349"/>
      <c r="F1" s="350"/>
    </row>
    <row r="2" spans="1:6" s="50" customFormat="1" ht="24.75" customHeight="1">
      <c r="A2" s="380" t="s">
        <v>1515</v>
      </c>
      <c r="B2" s="381"/>
      <c r="C2" s="381"/>
      <c r="D2" s="381"/>
      <c r="E2" s="381"/>
      <c r="F2" s="382"/>
    </row>
    <row r="3" spans="1:6" s="18" customFormat="1" ht="17.399999999999999">
      <c r="A3" s="339" t="s">
        <v>102</v>
      </c>
      <c r="B3" s="340"/>
      <c r="C3" s="340"/>
      <c r="D3" s="340"/>
      <c r="E3" s="340"/>
      <c r="F3" s="341"/>
    </row>
    <row r="4" spans="1:6" s="50" customFormat="1" ht="29.25" customHeight="1">
      <c r="A4" s="383" t="s">
        <v>103</v>
      </c>
      <c r="B4" s="384" t="s">
        <v>104</v>
      </c>
      <c r="C4" s="269" t="s">
        <v>105</v>
      </c>
      <c r="D4" s="384" t="s">
        <v>106</v>
      </c>
      <c r="E4" s="384" t="s">
        <v>107</v>
      </c>
      <c r="F4" s="129" t="s">
        <v>108</v>
      </c>
    </row>
    <row r="5" spans="1:6" s="50" customFormat="1" ht="30" customHeight="1">
      <c r="A5" s="383"/>
      <c r="B5" s="384"/>
      <c r="C5" s="269" t="s">
        <v>109</v>
      </c>
      <c r="D5" s="384"/>
      <c r="E5" s="384"/>
      <c r="F5" s="129" t="s">
        <v>110</v>
      </c>
    </row>
    <row r="6" spans="1:6" s="50" customFormat="1" ht="15.6">
      <c r="A6" s="268">
        <v>1</v>
      </c>
      <c r="B6" s="269">
        <v>2</v>
      </c>
      <c r="C6" s="269">
        <v>3</v>
      </c>
      <c r="D6" s="269">
        <v>4</v>
      </c>
      <c r="E6" s="269">
        <v>5</v>
      </c>
      <c r="F6" s="129">
        <v>6</v>
      </c>
    </row>
    <row r="7" spans="1:6" s="50" customFormat="1" ht="28.5" customHeight="1">
      <c r="A7" s="268"/>
      <c r="B7" s="85" t="s">
        <v>111</v>
      </c>
      <c r="C7" s="269"/>
      <c r="D7" s="269"/>
      <c r="E7" s="269"/>
      <c r="F7" s="129"/>
    </row>
    <row r="8" spans="1:6" s="50" customFormat="1" ht="28.5" customHeight="1">
      <c r="A8" s="268">
        <v>1</v>
      </c>
      <c r="B8" s="86" t="s">
        <v>48</v>
      </c>
      <c r="C8" s="230">
        <v>132509</v>
      </c>
      <c r="D8" s="84">
        <v>0.02</v>
      </c>
      <c r="E8" s="230">
        <v>3590</v>
      </c>
      <c r="F8" s="288">
        <f>E8*100/C8</f>
        <v>2.7092499377400778</v>
      </c>
    </row>
    <row r="9" spans="1:6" s="50" customFormat="1" ht="28.5" customHeight="1">
      <c r="A9" s="268">
        <v>2</v>
      </c>
      <c r="B9" s="86" t="s">
        <v>49</v>
      </c>
      <c r="C9" s="230">
        <v>12723</v>
      </c>
      <c r="D9" s="84">
        <v>0.02</v>
      </c>
      <c r="E9" s="230">
        <v>214</v>
      </c>
      <c r="F9" s="288">
        <f t="shared" ref="F9:F14" si="0">E9*100/C9</f>
        <v>1.6819932405879117</v>
      </c>
    </row>
    <row r="10" spans="1:6" s="50" customFormat="1" ht="28.5" customHeight="1">
      <c r="A10" s="268">
        <v>3</v>
      </c>
      <c r="B10" s="86" t="s">
        <v>112</v>
      </c>
      <c r="C10" s="230">
        <v>3717</v>
      </c>
      <c r="D10" s="84">
        <v>0.02</v>
      </c>
      <c r="E10" s="230">
        <v>37</v>
      </c>
      <c r="F10" s="288">
        <f t="shared" si="0"/>
        <v>0.99542641915523267</v>
      </c>
    </row>
    <row r="11" spans="1:6" s="50" customFormat="1" ht="28.5" customHeight="1">
      <c r="A11" s="268">
        <v>4</v>
      </c>
      <c r="B11" s="86" t="s">
        <v>113</v>
      </c>
      <c r="C11" s="230">
        <v>47686</v>
      </c>
      <c r="D11" s="84">
        <v>0.02</v>
      </c>
      <c r="E11" s="230">
        <v>989</v>
      </c>
      <c r="F11" s="288">
        <f t="shared" si="0"/>
        <v>2.0739839785261922</v>
      </c>
    </row>
    <row r="12" spans="1:6" s="50" customFormat="1" ht="28.5" customHeight="1">
      <c r="A12" s="268">
        <v>5</v>
      </c>
      <c r="B12" s="86" t="s">
        <v>114</v>
      </c>
      <c r="C12" s="230">
        <v>2123</v>
      </c>
      <c r="D12" s="84">
        <v>0.02</v>
      </c>
      <c r="E12" s="230">
        <v>33</v>
      </c>
      <c r="F12" s="288">
        <f t="shared" si="0"/>
        <v>1.5544041450777202</v>
      </c>
    </row>
    <row r="13" spans="1:6" s="50" customFormat="1" ht="28.5" customHeight="1">
      <c r="A13" s="268"/>
      <c r="B13" s="85" t="s">
        <v>115</v>
      </c>
      <c r="C13" s="230"/>
      <c r="D13" s="84"/>
      <c r="E13" s="230"/>
      <c r="F13" s="288"/>
    </row>
    <row r="14" spans="1:6" s="50" customFormat="1" ht="28.5" customHeight="1" thickBot="1">
      <c r="A14" s="130">
        <v>6</v>
      </c>
      <c r="B14" s="131" t="s">
        <v>186</v>
      </c>
      <c r="C14" s="289">
        <v>1935</v>
      </c>
      <c r="D14" s="290">
        <v>0.02</v>
      </c>
      <c r="E14" s="289">
        <v>8</v>
      </c>
      <c r="F14" s="291">
        <f t="shared" si="0"/>
        <v>0.41343669250645992</v>
      </c>
    </row>
    <row r="15" spans="1:6" s="50" customFormat="1" ht="12.75" customHeight="1">
      <c r="A15" s="51"/>
      <c r="B15" s="51"/>
      <c r="C15" s="52"/>
      <c r="D15" s="51"/>
      <c r="E15" s="51"/>
    </row>
    <row r="16" spans="1:6" ht="17.399999999999999">
      <c r="A16" s="14"/>
      <c r="B16" s="14"/>
    </row>
  </sheetData>
  <mergeCells count="7">
    <mergeCell ref="A1:F1"/>
    <mergeCell ref="A2:F2"/>
    <mergeCell ref="A3:F3"/>
    <mergeCell ref="A4:A5"/>
    <mergeCell ref="B4:B5"/>
    <mergeCell ref="D4:D5"/>
    <mergeCell ref="E4:E5"/>
  </mergeCells>
  <phoneticPr fontId="0" type="noConversion"/>
  <printOptions horizontalCentered="1" verticalCentered="1"/>
  <pageMargins left="0.75" right="0.75" top="0.5" bottom="0.5" header="0" footer="0"/>
  <pageSetup paperSize="9"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view="pageBreakPreview" topLeftCell="A4" zoomScaleNormal="85" zoomScaleSheetLayoutView="100" workbookViewId="0">
      <selection activeCell="B19" sqref="B19"/>
    </sheetView>
  </sheetViews>
  <sheetFormatPr defaultColWidth="9.109375" defaultRowHeight="13.2"/>
  <cols>
    <col min="1" max="1" width="21.6640625" style="10" customWidth="1"/>
    <col min="2" max="2" width="17" style="10" customWidth="1"/>
    <col min="3" max="3" width="18.44140625" style="10" customWidth="1"/>
    <col min="4" max="4" width="24.44140625" style="10" customWidth="1"/>
    <col min="5" max="5" width="25.109375" style="10" customWidth="1"/>
    <col min="6" max="16384" width="9.109375" style="10"/>
  </cols>
  <sheetData>
    <row r="1" spans="1:5" ht="90" customHeight="1">
      <c r="A1" s="348" t="s">
        <v>298</v>
      </c>
      <c r="B1" s="349"/>
      <c r="C1" s="349"/>
      <c r="D1" s="349"/>
      <c r="E1" s="350"/>
    </row>
    <row r="2" spans="1:5" ht="15.6">
      <c r="A2" s="385" t="s">
        <v>1515</v>
      </c>
      <c r="B2" s="386"/>
      <c r="C2" s="386"/>
      <c r="D2" s="386"/>
      <c r="E2" s="387"/>
    </row>
    <row r="3" spans="1:5" ht="21" customHeight="1">
      <c r="A3" s="388" t="s">
        <v>236</v>
      </c>
      <c r="B3" s="389"/>
      <c r="C3" s="362"/>
      <c r="D3" s="362"/>
      <c r="E3" s="363"/>
    </row>
    <row r="4" spans="1:5" ht="33.75" customHeight="1">
      <c r="A4" s="270">
        <v>1</v>
      </c>
      <c r="B4" s="271">
        <v>2</v>
      </c>
      <c r="C4" s="272">
        <v>3</v>
      </c>
      <c r="D4" s="271">
        <v>4</v>
      </c>
      <c r="E4" s="153">
        <v>5</v>
      </c>
    </row>
    <row r="5" spans="1:5" ht="16.8">
      <c r="A5" s="390" t="s">
        <v>116</v>
      </c>
      <c r="B5" s="391" t="s">
        <v>117</v>
      </c>
      <c r="C5" s="392" t="s">
        <v>118</v>
      </c>
      <c r="D5" s="391" t="s">
        <v>107</v>
      </c>
      <c r="E5" s="153"/>
    </row>
    <row r="6" spans="1:5" ht="21" customHeight="1">
      <c r="A6" s="390"/>
      <c r="B6" s="391"/>
      <c r="C6" s="392"/>
      <c r="D6" s="391"/>
      <c r="E6" s="153" t="s">
        <v>108</v>
      </c>
    </row>
    <row r="7" spans="1:5" ht="35.25" customHeight="1">
      <c r="A7" s="390"/>
      <c r="B7" s="391"/>
      <c r="C7" s="392"/>
      <c r="D7" s="391"/>
      <c r="E7" s="153" t="s">
        <v>119</v>
      </c>
    </row>
    <row r="8" spans="1:5" ht="33.75" customHeight="1">
      <c r="A8" s="154" t="s">
        <v>120</v>
      </c>
      <c r="B8" s="230">
        <v>8028</v>
      </c>
      <c r="C8" s="87" t="s">
        <v>121</v>
      </c>
      <c r="D8" s="230">
        <v>231</v>
      </c>
      <c r="E8" s="288">
        <f>D8*100/B8</f>
        <v>2.8774289985052315</v>
      </c>
    </row>
    <row r="9" spans="1:5" ht="30" customHeight="1">
      <c r="A9" s="154" t="s">
        <v>122</v>
      </c>
      <c r="B9" s="230">
        <v>1316</v>
      </c>
      <c r="C9" s="87" t="s">
        <v>146</v>
      </c>
      <c r="D9" s="230">
        <v>7</v>
      </c>
      <c r="E9" s="288">
        <f t="shared" ref="E9:E10" si="0">D9*100/B9</f>
        <v>0.53191489361702127</v>
      </c>
    </row>
    <row r="10" spans="1:5" ht="42.75" customHeight="1" thickBot="1">
      <c r="A10" s="155" t="s">
        <v>123</v>
      </c>
      <c r="B10" s="289">
        <v>11</v>
      </c>
      <c r="C10" s="292" t="s">
        <v>124</v>
      </c>
      <c r="D10" s="289">
        <v>0</v>
      </c>
      <c r="E10" s="291">
        <f t="shared" si="0"/>
        <v>0</v>
      </c>
    </row>
    <row r="11" spans="1:5" ht="15.6">
      <c r="A11" s="11"/>
    </row>
  </sheetData>
  <mergeCells count="7">
    <mergeCell ref="A1:E1"/>
    <mergeCell ref="A2:E2"/>
    <mergeCell ref="A3:E3"/>
    <mergeCell ref="A5:A7"/>
    <mergeCell ref="B5:B7"/>
    <mergeCell ref="C5:C7"/>
    <mergeCell ref="D5:D7"/>
  </mergeCells>
  <phoneticPr fontId="0" type="noConversion"/>
  <printOptions horizontalCentered="1" verticalCentered="1"/>
  <pageMargins left="0.39370078740157499" right="0.39303149599999998" top="0" bottom="0"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17</vt:i4>
      </vt:variant>
    </vt:vector>
  </HeadingPairs>
  <TitlesOfParts>
    <vt:vector size="36" baseType="lpstr">
      <vt:lpstr>INDEX</vt:lpstr>
      <vt:lpstr>SoP001</vt:lpstr>
      <vt:lpstr>SOP002</vt:lpstr>
      <vt:lpstr>SoP003B</vt:lpstr>
      <vt:lpstr>SoP004</vt:lpstr>
      <vt:lpstr>SoP005B</vt:lpstr>
      <vt:lpstr>SoP006</vt:lpstr>
      <vt:lpstr>SoP008</vt:lpstr>
      <vt:lpstr>SoP009</vt:lpstr>
      <vt:lpstr>SoP010</vt:lpstr>
      <vt:lpstr>SoP011 AG</vt:lpstr>
      <vt:lpstr>SoP011 JGY</vt:lpstr>
      <vt:lpstr>SoP011 OTHER THAN AG&amp;JGY</vt:lpstr>
      <vt:lpstr>SoP011(OVERALL)</vt:lpstr>
      <vt:lpstr>SoP 012</vt:lpstr>
      <vt:lpstr>SoP013</vt:lpstr>
      <vt:lpstr>SoP 014</vt:lpstr>
      <vt:lpstr>SoP015</vt:lpstr>
      <vt:lpstr>SoP016</vt:lpstr>
      <vt:lpstr>INDEX!Print_Area</vt:lpstr>
      <vt:lpstr>'SoP 012'!Print_Area</vt:lpstr>
      <vt:lpstr>'SoP 014'!Print_Area</vt:lpstr>
      <vt:lpstr>'SoP001'!Print_Area</vt:lpstr>
      <vt:lpstr>SoP003B!Print_Area</vt:lpstr>
      <vt:lpstr>'SoP004'!Print_Area</vt:lpstr>
      <vt:lpstr>SoP005B!Print_Area</vt:lpstr>
      <vt:lpstr>'SoP006'!Print_Area</vt:lpstr>
      <vt:lpstr>'SoP009'!Print_Area</vt:lpstr>
      <vt:lpstr>'SoP010'!Print_Area</vt:lpstr>
      <vt:lpstr>'SoP011 AG'!Print_Area</vt:lpstr>
      <vt:lpstr>'SoP011 JGY'!Print_Area</vt:lpstr>
      <vt:lpstr>'SoP011 OTHER THAN AG&amp;JGY'!Print_Area</vt:lpstr>
      <vt:lpstr>'SoP011(OVERALL)'!Print_Area</vt:lpstr>
      <vt:lpstr>'SoP013'!Print_Area</vt:lpstr>
      <vt:lpstr>'SoP015'!Print_Area</vt:lpstr>
      <vt:lpstr>'SoP016'!Print_Area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 Kiritkumar G. Raval</dc:creator>
  <cp:lastModifiedBy>Vijaykumar h. Chaudhary</cp:lastModifiedBy>
  <cp:lastPrinted>2023-05-22T09:31:57Z</cp:lastPrinted>
  <dcterms:created xsi:type="dcterms:W3CDTF">1996-10-14T23:33:28Z</dcterms:created>
  <dcterms:modified xsi:type="dcterms:W3CDTF">2023-05-23T11:33:11Z</dcterms:modified>
</cp:coreProperties>
</file>